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DA461F7C-EEC5-4F39-A1D6-7F0974EEA684}" xr6:coauthVersionLast="47" xr6:coauthVersionMax="47" xr10:uidLastSave="{00000000-0000-0000-0000-000000000000}"/>
  <bookViews>
    <workbookView xWindow="-108" yWindow="-108" windowWidth="30936" windowHeight="16896" tabRatio="613" xr2:uid="{00000000-000D-0000-FFFF-FFFF00000000}"/>
  </bookViews>
  <sheets>
    <sheet name="ПО " sheetId="1" r:id="rId1"/>
    <sheet name="Январь 2025" sheetId="41" r:id="rId2"/>
    <sheet name="Февраль 2025" sheetId="42" r:id="rId3"/>
    <sheet name="Март 2025" sheetId="43" r:id="rId4"/>
    <sheet name="Апрель 2025" sheetId="44" r:id="rId5"/>
    <sheet name="Май 2025" sheetId="45" r:id="rId6"/>
    <sheet name="Июнь 2025" sheetId="46" r:id="rId7"/>
    <sheet name="Июль 2025" sheetId="47" r:id="rId8"/>
    <sheet name="Август 2025" sheetId="48" r:id="rId9"/>
    <sheet name="Сентябрь 2025" sheetId="49" r:id="rId10"/>
    <sheet name="Октябрь 2025" sheetId="50" r:id="rId11"/>
    <sheet name="Ноябрь 2025" sheetId="51" r:id="rId12"/>
    <sheet name="Декабрь 2025" sheetId="52" r:id="rId1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43" l="1"/>
  <c r="K16" i="43"/>
  <c r="K17" i="43"/>
  <c r="K18" i="43"/>
  <c r="K22" i="43"/>
  <c r="K23" i="43"/>
  <c r="K27" i="43"/>
  <c r="K28" i="43"/>
  <c r="Z17" i="43"/>
  <c r="Z18" i="43"/>
  <c r="Z22" i="43"/>
  <c r="Z23" i="43"/>
  <c r="K15" i="42"/>
  <c r="K16" i="42"/>
  <c r="K17" i="42"/>
  <c r="K18" i="42"/>
  <c r="K22" i="42"/>
  <c r="K23" i="42"/>
  <c r="K27" i="42"/>
  <c r="K28" i="42"/>
  <c r="Z17" i="42"/>
  <c r="Z18" i="42"/>
  <c r="Z22" i="42"/>
  <c r="Z23" i="42"/>
  <c r="D6" i="1"/>
  <c r="D7" i="1"/>
  <c r="K17" i="41"/>
  <c r="K15" i="41"/>
  <c r="K16" i="41"/>
  <c r="K18" i="41"/>
  <c r="K22" i="41"/>
  <c r="K23" i="41"/>
  <c r="K27" i="41"/>
  <c r="K28" i="41"/>
  <c r="Z17" i="41"/>
  <c r="Z18" i="41"/>
  <c r="Z22" i="41"/>
  <c r="Z23" i="41"/>
  <c r="AC17" i="45"/>
  <c r="AC16" i="45"/>
  <c r="AC18" i="45"/>
  <c r="AC22" i="45"/>
  <c r="AC23" i="45"/>
  <c r="Z11" i="45"/>
  <c r="AC17" i="44"/>
  <c r="K12" i="44"/>
  <c r="AC15" i="43"/>
  <c r="K10" i="43"/>
  <c r="AC10" i="43"/>
  <c r="K11" i="43"/>
  <c r="AC28" i="43"/>
  <c r="AC17" i="43"/>
  <c r="Z12" i="43"/>
  <c r="Z11" i="52"/>
  <c r="Z12" i="52"/>
  <c r="K9" i="52"/>
  <c r="K10" i="52"/>
  <c r="K11" i="52"/>
  <c r="K12" i="52"/>
  <c r="Z8" i="52"/>
  <c r="K8" i="52"/>
  <c r="AC28" i="48"/>
  <c r="AC27" i="48"/>
  <c r="AC26" i="48"/>
  <c r="AC25" i="48"/>
  <c r="AC24" i="48"/>
  <c r="AC21" i="48"/>
  <c r="AC20" i="48"/>
  <c r="AC19" i="48"/>
  <c r="AC15" i="48"/>
  <c r="AC14" i="48"/>
  <c r="AC13" i="48"/>
  <c r="AC23" i="48"/>
  <c r="AC22" i="48"/>
  <c r="AC16" i="48"/>
  <c r="AC17" i="48"/>
  <c r="AE27" i="48"/>
  <c r="AE28" i="48"/>
  <c r="AC18" i="48"/>
  <c r="AE29" i="48"/>
  <c r="Z12" i="46"/>
  <c r="Z11" i="46"/>
  <c r="AC28" i="46"/>
  <c r="AC27" i="46"/>
  <c r="AC26" i="46"/>
  <c r="AC25" i="46"/>
  <c r="AC24" i="46"/>
  <c r="AC23" i="46"/>
  <c r="AC22" i="46"/>
  <c r="AC21" i="46"/>
  <c r="AC20" i="46"/>
  <c r="AC19" i="46"/>
  <c r="AC16" i="46"/>
  <c r="AC15" i="46"/>
  <c r="AC14" i="46"/>
  <c r="AC13" i="46"/>
  <c r="K10" i="46"/>
  <c r="AC10" i="46"/>
  <c r="K9" i="46"/>
  <c r="AC9" i="46"/>
  <c r="AC18" i="46"/>
  <c r="AC17" i="46"/>
  <c r="AE28" i="46"/>
  <c r="AE27" i="46"/>
  <c r="Z8" i="46"/>
  <c r="K12" i="46"/>
  <c r="AC12" i="46"/>
  <c r="K11" i="46"/>
  <c r="K9" i="45"/>
  <c r="AE29" i="46"/>
  <c r="K8" i="46"/>
  <c r="AC8" i="46"/>
  <c r="AC11" i="46"/>
  <c r="AC28" i="44"/>
  <c r="AC27" i="44"/>
  <c r="AC26" i="44"/>
  <c r="AC25" i="44"/>
  <c r="AC24" i="44"/>
  <c r="AC21" i="44"/>
  <c r="AC20" i="44"/>
  <c r="AC19" i="44"/>
  <c r="AC16" i="44"/>
  <c r="AC15" i="44"/>
  <c r="AC14" i="44"/>
  <c r="AC13" i="44"/>
  <c r="K10" i="44"/>
  <c r="AC10" i="44"/>
  <c r="K9" i="44"/>
  <c r="AC9" i="44"/>
  <c r="K9" i="43"/>
  <c r="AC9" i="43"/>
  <c r="Z12" i="42"/>
  <c r="Z11" i="42"/>
  <c r="K12" i="42"/>
  <c r="K11" i="42"/>
  <c r="K10" i="42"/>
  <c r="K9" i="42"/>
  <c r="Z8" i="42"/>
  <c r="K8" i="42"/>
  <c r="AC18" i="52"/>
  <c r="AC28" i="52"/>
  <c r="AC27" i="52"/>
  <c r="AC26" i="52"/>
  <c r="AC25" i="52"/>
  <c r="AC24" i="52"/>
  <c r="AC23" i="52"/>
  <c r="AC22" i="52"/>
  <c r="AC21" i="52"/>
  <c r="AC20" i="52"/>
  <c r="AC19" i="52"/>
  <c r="AC16" i="52"/>
  <c r="AC15" i="52"/>
  <c r="AC14" i="52"/>
  <c r="AC13" i="52"/>
  <c r="AC10" i="52"/>
  <c r="AC9" i="52"/>
  <c r="AE28" i="52"/>
  <c r="AC12" i="52"/>
  <c r="AC11" i="52"/>
  <c r="AE27" i="52"/>
  <c r="AC17" i="52"/>
  <c r="K12" i="51"/>
  <c r="AC28" i="51"/>
  <c r="AC27" i="51"/>
  <c r="AC26" i="51"/>
  <c r="AC25" i="51"/>
  <c r="AC24" i="51"/>
  <c r="AC23" i="51"/>
  <c r="AC22" i="51"/>
  <c r="AC21" i="51"/>
  <c r="AC20" i="51"/>
  <c r="AC19" i="51"/>
  <c r="Z11" i="51"/>
  <c r="AC16" i="51"/>
  <c r="AC15" i="51"/>
  <c r="AC14" i="51"/>
  <c r="AC13" i="51"/>
  <c r="K10" i="51"/>
  <c r="AC10" i="51"/>
  <c r="K9" i="51"/>
  <c r="AC9" i="51"/>
  <c r="AE29" i="52"/>
  <c r="AC8" i="52"/>
  <c r="AC17" i="51"/>
  <c r="AE28" i="51"/>
  <c r="AE27" i="51"/>
  <c r="AC18" i="51"/>
  <c r="K11" i="51"/>
  <c r="AC11" i="51"/>
  <c r="Z12" i="51"/>
  <c r="Z8" i="51"/>
  <c r="K12" i="50"/>
  <c r="Z12" i="50"/>
  <c r="K11" i="50"/>
  <c r="AC28" i="50"/>
  <c r="AC27" i="50"/>
  <c r="AC26" i="50"/>
  <c r="AC25" i="50"/>
  <c r="AC24" i="50"/>
  <c r="AC23" i="50"/>
  <c r="AC22" i="50"/>
  <c r="AC21" i="50"/>
  <c r="AC20" i="50"/>
  <c r="AC19" i="50"/>
  <c r="AC16" i="50"/>
  <c r="AC15" i="50"/>
  <c r="AC14" i="50"/>
  <c r="AC13" i="50"/>
  <c r="K10" i="50"/>
  <c r="AC10" i="50"/>
  <c r="K9" i="50"/>
  <c r="AC9" i="50"/>
  <c r="AE27" i="50"/>
  <c r="AE28" i="50"/>
  <c r="AC12" i="51"/>
  <c r="AE29" i="51"/>
  <c r="K8" i="51"/>
  <c r="AC18" i="50"/>
  <c r="AC12" i="50"/>
  <c r="AC17" i="50"/>
  <c r="K8" i="50"/>
  <c r="Z11" i="50"/>
  <c r="Z8" i="50"/>
  <c r="AE29" i="50"/>
  <c r="AC8" i="51"/>
  <c r="AC8" i="50"/>
  <c r="AC11" i="50"/>
  <c r="Z11" i="48"/>
  <c r="Z12" i="48"/>
  <c r="K12" i="48"/>
  <c r="K11" i="48"/>
  <c r="K10" i="48"/>
  <c r="AC10" i="48"/>
  <c r="K9" i="48"/>
  <c r="AC9" i="48"/>
  <c r="AC11" i="48"/>
  <c r="AC12" i="48"/>
  <c r="Z8" i="48"/>
  <c r="K8" i="48"/>
  <c r="Z11" i="49"/>
  <c r="AC28" i="49"/>
  <c r="AC27" i="49"/>
  <c r="AC26" i="49"/>
  <c r="AC25" i="49"/>
  <c r="AC24" i="49"/>
  <c r="AC23" i="49"/>
  <c r="AC22" i="49"/>
  <c r="AC21" i="49"/>
  <c r="AC20" i="49"/>
  <c r="AC19" i="49"/>
  <c r="AC16" i="49"/>
  <c r="AC15" i="49"/>
  <c r="AC14" i="49"/>
  <c r="AC13" i="49"/>
  <c r="Z12" i="49"/>
  <c r="K10" i="49"/>
  <c r="AC10" i="49"/>
  <c r="K9" i="49"/>
  <c r="AC9" i="49"/>
  <c r="AC8" i="48"/>
  <c r="AC18" i="49"/>
  <c r="Z8" i="49"/>
  <c r="AC17" i="49"/>
  <c r="AE28" i="49"/>
  <c r="AE27" i="49"/>
  <c r="K11" i="49"/>
  <c r="AC11" i="49"/>
  <c r="K12" i="49"/>
  <c r="AC12" i="49"/>
  <c r="K12" i="47"/>
  <c r="Z12" i="47"/>
  <c r="K11" i="47"/>
  <c r="K10" i="47"/>
  <c r="AC10" i="47"/>
  <c r="K9" i="47"/>
  <c r="AC9" i="47"/>
  <c r="AC28" i="47"/>
  <c r="AC27" i="47"/>
  <c r="AC26" i="47"/>
  <c r="AC25" i="47"/>
  <c r="AC24" i="47"/>
  <c r="AC23" i="47"/>
  <c r="AC22" i="47"/>
  <c r="AC21" i="47"/>
  <c r="AC20" i="47"/>
  <c r="AC19" i="47"/>
  <c r="AC18" i="47"/>
  <c r="AC16" i="47"/>
  <c r="AC15" i="47"/>
  <c r="AC14" i="47"/>
  <c r="AC13" i="47"/>
  <c r="AE27" i="47"/>
  <c r="AE28" i="47"/>
  <c r="AE29" i="49"/>
  <c r="K8" i="49"/>
  <c r="AC8" i="49"/>
  <c r="AC12" i="47"/>
  <c r="AC17" i="47"/>
  <c r="K8" i="47"/>
  <c r="Z11" i="47"/>
  <c r="AE29" i="47"/>
  <c r="AC11" i="47"/>
  <c r="Z8" i="47"/>
  <c r="AC8" i="47"/>
  <c r="AC27" i="43"/>
  <c r="AC26" i="43"/>
  <c r="AC25" i="43"/>
  <c r="AC24" i="43"/>
  <c r="AC21" i="43"/>
  <c r="AC20" i="43"/>
  <c r="AC19" i="43"/>
  <c r="AC18" i="43"/>
  <c r="AC14" i="43"/>
  <c r="AC13" i="43"/>
  <c r="AC28" i="42"/>
  <c r="AC27" i="42"/>
  <c r="AC26" i="42"/>
  <c r="AC25" i="42"/>
  <c r="AC24" i="42"/>
  <c r="AC23" i="42"/>
  <c r="AC22" i="42"/>
  <c r="AC21" i="42"/>
  <c r="AC20" i="42"/>
  <c r="AC19" i="42"/>
  <c r="AC17" i="42"/>
  <c r="AC16" i="42"/>
  <c r="AC15" i="42"/>
  <c r="AC14" i="42"/>
  <c r="AC13" i="42"/>
  <c r="AC9" i="42"/>
  <c r="AE28" i="42"/>
  <c r="AC12" i="42"/>
  <c r="AE27" i="42"/>
  <c r="AC10" i="42"/>
  <c r="AC18" i="42"/>
  <c r="AC11" i="42"/>
  <c r="AE29" i="42"/>
  <c r="AC8" i="42"/>
  <c r="AC26" i="45"/>
  <c r="AC25" i="45"/>
  <c r="AC24" i="45"/>
  <c r="AC21" i="45"/>
  <c r="AC20" i="45"/>
  <c r="AC19" i="45"/>
  <c r="AC15" i="45"/>
  <c r="AC14" i="45"/>
  <c r="AC13" i="45"/>
  <c r="AC9" i="45"/>
  <c r="AC28" i="41"/>
  <c r="AC27" i="41"/>
  <c r="AC26" i="41"/>
  <c r="AC25" i="41"/>
  <c r="AC24" i="41"/>
  <c r="AC23" i="41"/>
  <c r="AC22" i="41"/>
  <c r="AC21" i="41"/>
  <c r="AC20" i="41"/>
  <c r="AC19" i="41"/>
  <c r="AC18" i="41"/>
  <c r="K12" i="41"/>
  <c r="AC17" i="41"/>
  <c r="AC16" i="41"/>
  <c r="AC15" i="41"/>
  <c r="AC14" i="41"/>
  <c r="AC13" i="41"/>
  <c r="Z12" i="41"/>
  <c r="Z11" i="41"/>
  <c r="K11" i="41"/>
  <c r="K10" i="41"/>
  <c r="AC10" i="41"/>
  <c r="K9" i="41"/>
  <c r="AC9" i="41"/>
  <c r="AE28" i="41"/>
  <c r="AE27" i="41"/>
  <c r="Z8" i="41"/>
  <c r="AC11" i="41"/>
  <c r="K8" i="41"/>
  <c r="AC12" i="41"/>
  <c r="AE29" i="41"/>
  <c r="AC8" i="41"/>
  <c r="K10" i="45"/>
  <c r="AC10" i="45"/>
  <c r="K11" i="45"/>
  <c r="AC11" i="45"/>
  <c r="K12" i="45"/>
  <c r="AC27" i="45"/>
  <c r="AE27" i="45"/>
  <c r="AC28" i="45"/>
  <c r="AE28" i="45"/>
  <c r="Z12" i="45"/>
  <c r="Z8" i="45"/>
  <c r="K11" i="44"/>
  <c r="K8" i="44"/>
  <c r="AC18" i="44"/>
  <c r="AC22" i="44"/>
  <c r="AE27" i="44"/>
  <c r="AC23" i="44"/>
  <c r="AE28" i="44"/>
  <c r="Z11" i="44"/>
  <c r="Z12" i="44"/>
  <c r="AC16" i="43"/>
  <c r="AC22" i="43"/>
  <c r="AE27" i="43"/>
  <c r="K12" i="43"/>
  <c r="K8" i="43"/>
  <c r="Z11" i="43"/>
  <c r="AC11" i="43"/>
  <c r="AC23" i="43"/>
  <c r="AE28" i="43"/>
  <c r="K8" i="45"/>
  <c r="AC8" i="45"/>
  <c r="AC12" i="45"/>
  <c r="AE29" i="45"/>
  <c r="AC11" i="44"/>
  <c r="AE29" i="44"/>
  <c r="AC12" i="44"/>
  <c r="Z8" i="44"/>
  <c r="AC8" i="44"/>
  <c r="AE29" i="43"/>
  <c r="AC12" i="43"/>
  <c r="Z8" i="43"/>
  <c r="AC8" i="43"/>
</calcChain>
</file>

<file path=xl/sharedStrings.xml><?xml version="1.0" encoding="utf-8"?>
<sst xmlns="http://schemas.openxmlformats.org/spreadsheetml/2006/main" count="570" uniqueCount="55">
  <si>
    <t>наименование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</si>
  <si>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</si>
  <si>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</si>
  <si>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</si>
  <si>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</si>
  <si>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</si>
  <si>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</si>
  <si>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</si>
  <si>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</si>
  <si>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</si>
  <si>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</si>
  <si>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</si>
  <si>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</si>
  <si>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</si>
  <si>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Полезный отпуск электрической энергии</t>
  </si>
  <si>
    <t>в том числе население</t>
  </si>
  <si>
    <t>Электроэнергия,Всего</t>
  </si>
  <si>
    <t>ВН (кВт.ч)</t>
  </si>
  <si>
    <t>СН-1 (кВт.ч)</t>
  </si>
  <si>
    <t>СН-2 (кВт.ч)</t>
  </si>
  <si>
    <t>НН (кВТ.Ч)</t>
  </si>
  <si>
    <t>Население городское и приравненные к нему потребители</t>
  </si>
  <si>
    <t>Население сельское и приравненные к нему потребители</t>
  </si>
  <si>
    <t>кВт*ч</t>
  </si>
  <si>
    <t>втом числе:                                                         потребители юридические лица</t>
  </si>
  <si>
    <t>ФАКТИЧЕСКИЙ ПОЛЕЗНЫЙ ОТПУСК ЭЛЕКТРИЧЕСКОЙ ЭНЕРГИИ (МОЩНОСТИ) ПО СЕТЯМ ОАО  "ОБОРОНЭНЕРГО"</t>
  </si>
  <si>
    <t>в том числе:                                                         потребители юридические лица</t>
  </si>
  <si>
    <t>НН (кВТ.ч)</t>
  </si>
  <si>
    <t>Полезный отпуск электрической энергии потребителям ООО "БЭСО".</t>
  </si>
  <si>
    <t>Факт 2025 год( кВт*ч)</t>
  </si>
  <si>
    <t>за Январь  2025 года</t>
  </si>
  <si>
    <t>за Январь 2025 года</t>
  </si>
  <si>
    <t>за Февраль  2025 года</t>
  </si>
  <si>
    <t>за Февраль 2025 года</t>
  </si>
  <si>
    <t>за Март  2025 года</t>
  </si>
  <si>
    <t>за Март 2025 года</t>
  </si>
  <si>
    <t>за Апрель  2025 года</t>
  </si>
  <si>
    <t>за Апрель 2025 года</t>
  </si>
  <si>
    <t>за Май  2025 года</t>
  </si>
  <si>
    <t>за Май 2025 года</t>
  </si>
  <si>
    <t>за Июнь  2025 года</t>
  </si>
  <si>
    <t>за Июнь 2025 года</t>
  </si>
  <si>
    <t>за Июль  2025 года</t>
  </si>
  <si>
    <t>за Июль 2025 года</t>
  </si>
  <si>
    <t>за Август  2025 года</t>
  </si>
  <si>
    <t>за Август 2025 года</t>
  </si>
  <si>
    <t>за Сентябрь  2025 года</t>
  </si>
  <si>
    <t>за Сентябрь 2025 года</t>
  </si>
  <si>
    <t>за Октябрь  2025 года</t>
  </si>
  <si>
    <t>за Октябрь 2025 года</t>
  </si>
  <si>
    <t>за Ноябрь  2025 года</t>
  </si>
  <si>
    <t>за Ноябрь 2025 года</t>
  </si>
  <si>
    <t>за Декабрь  2025 года</t>
  </si>
  <si>
    <t>за Декабрь 2025 года</t>
  </si>
  <si>
    <t>ФАКТИЧЕСКИЙ ПОЛЕЗНЫЙ ОТПУСК ЭЛЕКТРИЧЕСКОЙ ЭНЕРГИИ (МОЩНОСТИ) ПО СЕТЯМ ФИЛИАЛ ПАО "РОССЕТИ ЦЕНТР" - "ВОРОНЕЖЭНЕРГО"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</si>
</sst>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5" applyNumberFormat="0" applyAlignment="0" applyProtection="0"/>
    <xf numFmtId="0" fontId="13" fillId="20" borderId="6" applyNumberFormat="0" applyAlignment="0" applyProtection="0"/>
    <xf numFmtId="0" fontId="14" fillId="20" borderId="5" applyNumberFormat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21" borderId="11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12" applyNumberFormat="0" applyFont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7" fillId="0" borderId="0" xfId="0" applyFont="1"/>
    <xf numFmtId="3" fontId="4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28" fillId="0" borderId="0" xfId="0" applyFont="1"/>
    <xf numFmtId="0" fontId="1" fillId="0" borderId="0" xfId="44"/>
    <xf numFmtId="0" fontId="5" fillId="0" borderId="0" xfId="0" applyFont="1" applyAlignment="1"/>
    <xf numFmtId="0" fontId="0" fillId="0" borderId="1" xfId="0" applyBorder="1" applyAlignment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8" fillId="0" borderId="2" xfId="0" applyFont="1" applyFill="1" applyBorder="1" applyAlignment="1"/>
    <xf numFmtId="0" fontId="8" fillId="0" borderId="3" xfId="0" applyFont="1" applyFill="1" applyBorder="1" applyAlignment="1"/>
    <xf numFmtId="0" fontId="8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/>
  </cellXfs>
  <cellStyles count="45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Акцент1 2" xfId="20" xr:uid="{00000000-0005-0000-0000-000012000000}"/>
    <cellStyle name="Акцент2 2" xfId="21" xr:uid="{00000000-0005-0000-0000-000013000000}"/>
    <cellStyle name="Акцент3 2" xfId="22" xr:uid="{00000000-0005-0000-0000-000014000000}"/>
    <cellStyle name="Акцент4 2" xfId="23" xr:uid="{00000000-0005-0000-0000-000015000000}"/>
    <cellStyle name="Акцент5 2" xfId="24" xr:uid="{00000000-0005-0000-0000-000016000000}"/>
    <cellStyle name="Акцент6 2" xfId="25" xr:uid="{00000000-0005-0000-0000-000017000000}"/>
    <cellStyle name="Ввод  2" xfId="26" xr:uid="{00000000-0005-0000-0000-000018000000}"/>
    <cellStyle name="Вывод 2" xfId="27" xr:uid="{00000000-0005-0000-0000-000019000000}"/>
    <cellStyle name="Вычисление 2" xfId="28" xr:uid="{00000000-0005-0000-0000-00001A000000}"/>
    <cellStyle name="Заголовок 1 2" xfId="29" xr:uid="{00000000-0005-0000-0000-00001B000000}"/>
    <cellStyle name="Заголовок 2 2" xfId="30" xr:uid="{00000000-0005-0000-0000-00001C000000}"/>
    <cellStyle name="Заголовок 3 2" xfId="31" xr:uid="{00000000-0005-0000-0000-00001D000000}"/>
    <cellStyle name="Заголовок 4 2" xfId="32" xr:uid="{00000000-0005-0000-0000-00001E000000}"/>
    <cellStyle name="Итог 2" xfId="33" xr:uid="{00000000-0005-0000-0000-00001F000000}"/>
    <cellStyle name="Контрольная ячейка 2" xfId="34" xr:uid="{00000000-0005-0000-0000-000020000000}"/>
    <cellStyle name="Название 2" xfId="35" xr:uid="{00000000-0005-0000-0000-000021000000}"/>
    <cellStyle name="Нейтральный 2" xfId="36" xr:uid="{00000000-0005-0000-0000-000022000000}"/>
    <cellStyle name="Обычный" xfId="0" builtinId="0"/>
    <cellStyle name="Обычный 2" xfId="1" xr:uid="{00000000-0005-0000-0000-000024000000}"/>
    <cellStyle name="Обычный 3" xfId="44" xr:uid="{00000000-0005-0000-0000-000025000000}"/>
    <cellStyle name="Плохой 2" xfId="37" xr:uid="{00000000-0005-0000-0000-000026000000}"/>
    <cellStyle name="Пояснение 2" xfId="38" xr:uid="{00000000-0005-0000-0000-000027000000}"/>
    <cellStyle name="Примечание 2" xfId="39" xr:uid="{00000000-0005-0000-0000-000028000000}"/>
    <cellStyle name="Связанная ячейка 2" xfId="40" xr:uid="{00000000-0005-0000-0000-000029000000}"/>
    <cellStyle name="Текст предупреждения 2" xfId="41" xr:uid="{00000000-0005-0000-0000-00002A000000}"/>
    <cellStyle name="Финансовый 2" xfId="42" xr:uid="{00000000-0005-0000-0000-00002B000000}"/>
    <cellStyle name="Хороший 2" xfId="43" xr:uid="{00000000-0005-0000-0000-00002C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7"/>
  <sheetViews>
    <sheetView tabSelected="1" workbookViewId="0">
      <selection activeCell="F7" sqref="F7"/>
    </sheetView>
  </sheetViews>
  <sheetFormatPr defaultRowHeight="14.4" x14ac:dyDescent="0.3"/>
  <cols>
    <col min="4" max="4" width="11" customWidth="1"/>
    <col min="5" max="5" width="11.109375" bestFit="1" customWidth="1"/>
    <col min="6" max="7" width="9.88671875" bestFit="1" customWidth="1"/>
    <col min="8" max="8" width="9.6640625" customWidth="1"/>
    <col min="9" max="9" width="9.88671875" bestFit="1" customWidth="1"/>
    <col min="10" max="10" width="9.6640625" customWidth="1"/>
    <col min="11" max="11" width="9.88671875" bestFit="1" customWidth="1"/>
    <col min="12" max="12" width="11" customWidth="1"/>
    <col min="13" max="13" width="10.88671875" customWidth="1"/>
    <col min="14" max="14" width="10.44140625" customWidth="1"/>
    <col min="15" max="15" width="11.44140625" customWidth="1"/>
    <col min="16" max="16" width="12.109375" customWidth="1"/>
  </cols>
  <sheetData>
    <row r="2" spans="1:16" ht="15.6" x14ac:dyDescent="0.3">
      <c r="A2" s="8" t="s">
        <v>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4" spans="1:16" ht="15.6" x14ac:dyDescent="0.3">
      <c r="A4" s="8" t="s">
        <v>29</v>
      </c>
      <c r="B4" s="8"/>
      <c r="C4" s="8"/>
      <c r="D4" s="8"/>
    </row>
    <row r="5" spans="1:16" x14ac:dyDescent="0.3">
      <c r="A5" s="9" t="s">
        <v>0</v>
      </c>
      <c r="B5" s="9"/>
      <c r="C5" s="9"/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  <c r="M5" s="1" t="s">
        <v>10</v>
      </c>
      <c r="N5" s="1" t="s">
        <v>11</v>
      </c>
      <c r="O5" s="1" t="s">
        <v>12</v>
      </c>
      <c r="P5" s="2" t="s">
        <v>13</v>
      </c>
    </row>
    <row r="6" spans="1:16" ht="40.5" customHeight="1" x14ac:dyDescent="0.3">
      <c r="A6" s="10" t="s">
        <v>14</v>
      </c>
      <c r="B6" s="11"/>
      <c r="C6" s="12"/>
      <c r="D6" s="4">
        <f>12587733</f>
        <v>12587733</v>
      </c>
      <c r="E6" s="4">
        <v>11860890</v>
      </c>
      <c r="F6" s="4">
        <v>11493306</v>
      </c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44.25" customHeight="1" x14ac:dyDescent="0.3">
      <c r="A7" s="9" t="s">
        <v>15</v>
      </c>
      <c r="B7" s="9"/>
      <c r="C7" s="9"/>
      <c r="D7" s="4">
        <f>5723884</f>
        <v>5723884</v>
      </c>
      <c r="E7" s="4">
        <v>5279102</v>
      </c>
      <c r="F7" s="4">
        <v>4957537</v>
      </c>
      <c r="G7" s="4"/>
      <c r="H7" s="4"/>
      <c r="I7" s="4"/>
      <c r="J7" s="4"/>
      <c r="K7" s="4"/>
      <c r="L7" s="4"/>
      <c r="M7" s="4"/>
      <c r="N7" s="4"/>
      <c r="O7" s="4"/>
      <c r="P7" s="4"/>
    </row>
  </sheetData>
  <mergeCells count="5">
    <mergeCell ref="A2:L2"/>
    <mergeCell ref="A4:D4"/>
    <mergeCell ref="A5:C5"/>
    <mergeCell ref="A6:C6"/>
    <mergeCell ref="A7:C7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30"/>
  <sheetViews>
    <sheetView workbookViewId="0">
      <selection activeCell="B2" sqref="B2:L4"/>
    </sheetView>
  </sheetViews>
  <sheetFormatPr defaultRowHeight="14.4" x14ac:dyDescent="0.3"/>
  <cols>
    <col min="2" max="2" width="8.6640625" customWidth="1"/>
    <col min="3" max="3" width="7.5546875" customWidth="1"/>
    <col min="4" max="4" width="7.109375" customWidth="1"/>
    <col min="5" max="5" width="5.88671875" customWidth="1"/>
    <col min="7" max="7" width="8.5546875" customWidth="1"/>
    <col min="8" max="8" width="9.109375" hidden="1" customWidth="1"/>
    <col min="9" max="9" width="3.88671875" hidden="1" customWidth="1"/>
    <col min="10" max="10" width="9.109375" hidden="1" customWidth="1"/>
    <col min="23" max="23" width="1.109375" customWidth="1"/>
    <col min="24" max="25" width="9.109375" hidden="1" customWidth="1"/>
  </cols>
  <sheetData>
    <row r="1" spans="1:30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3">
      <c r="A2" s="5"/>
      <c r="B2" s="19" t="s">
        <v>54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25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3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3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3">
      <c r="A6" s="5"/>
      <c r="B6" s="5"/>
      <c r="C6" s="5"/>
      <c r="D6" s="5"/>
      <c r="E6" s="20" t="s">
        <v>46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47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23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23</v>
      </c>
      <c r="AC7" s="3"/>
      <c r="AD7" s="6"/>
    </row>
    <row r="8" spans="1:30" x14ac:dyDescent="0.3">
      <c r="A8" s="16" t="s">
        <v>16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0</v>
      </c>
      <c r="L8" s="14"/>
      <c r="M8" s="15"/>
      <c r="N8" s="5"/>
      <c r="O8" s="5"/>
      <c r="P8" s="16" t="s">
        <v>16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0</v>
      </c>
      <c r="AA8" s="14"/>
      <c r="AB8" s="15"/>
      <c r="AC8" s="3">
        <f>K8+Z8</f>
        <v>0</v>
      </c>
      <c r="AD8" s="6"/>
    </row>
    <row r="9" spans="1:30" x14ac:dyDescent="0.3">
      <c r="A9" s="13" t="s">
        <v>17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0</v>
      </c>
      <c r="L9" s="14"/>
      <c r="M9" s="15"/>
      <c r="N9" s="5"/>
      <c r="O9" s="5"/>
      <c r="P9" s="13" t="s">
        <v>17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0</v>
      </c>
      <c r="AD9" s="6"/>
    </row>
    <row r="10" spans="1:30" x14ac:dyDescent="0.3">
      <c r="A10" s="13" t="s">
        <v>18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0</v>
      </c>
      <c r="L10" s="14"/>
      <c r="M10" s="15"/>
      <c r="N10" s="5"/>
      <c r="O10" s="5"/>
      <c r="P10" s="13" t="s">
        <v>18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0</v>
      </c>
      <c r="AD10" s="6"/>
    </row>
    <row r="11" spans="1:30" x14ac:dyDescent="0.3">
      <c r="A11" s="13" t="s">
        <v>19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0</v>
      </c>
      <c r="L11" s="14"/>
      <c r="M11" s="15"/>
      <c r="N11" s="5"/>
      <c r="O11" s="5"/>
      <c r="P11" s="13" t="s">
        <v>19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0</v>
      </c>
      <c r="AA11" s="14"/>
      <c r="AB11" s="15"/>
      <c r="AC11" s="3">
        <f t="shared" si="0"/>
        <v>0</v>
      </c>
      <c r="AD11" s="6"/>
    </row>
    <row r="12" spans="1:30" x14ac:dyDescent="0.3">
      <c r="A12" s="13" t="s">
        <v>20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0</v>
      </c>
      <c r="L12" s="14"/>
      <c r="M12" s="15"/>
      <c r="N12" s="5"/>
      <c r="O12" s="5"/>
      <c r="P12" s="13" t="s">
        <v>27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0</v>
      </c>
      <c r="AA12" s="14"/>
      <c r="AB12" s="15"/>
      <c r="AC12" s="3">
        <f t="shared" si="0"/>
        <v>0</v>
      </c>
      <c r="AD12" s="6"/>
    </row>
    <row r="13" spans="1:30" x14ac:dyDescent="0.3">
      <c r="A13" s="16" t="s">
        <v>24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26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3">
      <c r="A15" s="13" t="s">
        <v>17</v>
      </c>
      <c r="B15" s="14"/>
      <c r="C15" s="14"/>
      <c r="D15" s="14"/>
      <c r="E15" s="14"/>
      <c r="F15" s="14"/>
      <c r="G15" s="14"/>
      <c r="H15" s="14"/>
      <c r="I15" s="14"/>
      <c r="J15" s="15"/>
      <c r="K15" s="13"/>
      <c r="L15" s="14"/>
      <c r="M15" s="15"/>
      <c r="N15" s="5"/>
      <c r="O15" s="5"/>
      <c r="P15" s="13" t="s">
        <v>17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0</v>
      </c>
      <c r="AD15" s="6"/>
    </row>
    <row r="16" spans="1:30" x14ac:dyDescent="0.3">
      <c r="A16" s="13" t="s">
        <v>18</v>
      </c>
      <c r="B16" s="14"/>
      <c r="C16" s="14"/>
      <c r="D16" s="14"/>
      <c r="E16" s="14"/>
      <c r="F16" s="14"/>
      <c r="G16" s="14"/>
      <c r="H16" s="14"/>
      <c r="I16" s="14"/>
      <c r="J16" s="15"/>
      <c r="K16" s="13"/>
      <c r="L16" s="14"/>
      <c r="M16" s="15"/>
      <c r="N16" s="5"/>
      <c r="O16" s="5"/>
      <c r="P16" s="13" t="s">
        <v>18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0</v>
      </c>
      <c r="AD16" s="6"/>
    </row>
    <row r="17" spans="1:31" x14ac:dyDescent="0.3">
      <c r="A17" s="13" t="s">
        <v>19</v>
      </c>
      <c r="B17" s="14"/>
      <c r="C17" s="14"/>
      <c r="D17" s="14"/>
      <c r="E17" s="14"/>
      <c r="F17" s="14"/>
      <c r="G17" s="14"/>
      <c r="H17" s="14"/>
      <c r="I17" s="14"/>
      <c r="J17" s="15"/>
      <c r="K17" s="13"/>
      <c r="L17" s="14"/>
      <c r="M17" s="15"/>
      <c r="N17" s="5"/>
      <c r="O17" s="5"/>
      <c r="P17" s="13" t="s">
        <v>19</v>
      </c>
      <c r="Q17" s="14"/>
      <c r="R17" s="14"/>
      <c r="S17" s="14"/>
      <c r="T17" s="14"/>
      <c r="U17" s="14"/>
      <c r="V17" s="14"/>
      <c r="W17" s="14"/>
      <c r="X17" s="14"/>
      <c r="Y17" s="15"/>
      <c r="Z17" s="13"/>
      <c r="AA17" s="14"/>
      <c r="AB17" s="15"/>
      <c r="AC17" s="3">
        <f t="shared" si="0"/>
        <v>0</v>
      </c>
      <c r="AD17" s="6"/>
    </row>
    <row r="18" spans="1:31" x14ac:dyDescent="0.3">
      <c r="A18" s="13" t="s">
        <v>20</v>
      </c>
      <c r="B18" s="14"/>
      <c r="C18" s="14"/>
      <c r="D18" s="14"/>
      <c r="E18" s="14"/>
      <c r="F18" s="14"/>
      <c r="G18" s="14"/>
      <c r="H18" s="14"/>
      <c r="I18" s="14"/>
      <c r="J18" s="15"/>
      <c r="K18" s="13"/>
      <c r="L18" s="14"/>
      <c r="M18" s="15"/>
      <c r="N18" s="5"/>
      <c r="O18" s="5"/>
      <c r="P18" s="13" t="s">
        <v>27</v>
      </c>
      <c r="Q18" s="14"/>
      <c r="R18" s="14"/>
      <c r="S18" s="14"/>
      <c r="T18" s="14"/>
      <c r="U18" s="14"/>
      <c r="V18" s="14"/>
      <c r="W18" s="14"/>
      <c r="X18" s="14"/>
      <c r="Y18" s="15"/>
      <c r="Z18" s="13"/>
      <c r="AA18" s="14"/>
      <c r="AB18" s="15"/>
      <c r="AC18" s="3">
        <f t="shared" si="0"/>
        <v>0</v>
      </c>
      <c r="AD18" s="6"/>
    </row>
    <row r="19" spans="1:31" x14ac:dyDescent="0.3">
      <c r="A19" s="16" t="s">
        <v>21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21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3">
      <c r="A20" s="13" t="s">
        <v>17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17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3">
      <c r="A21" s="13" t="s">
        <v>18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18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3">
      <c r="A22" s="13" t="s">
        <v>19</v>
      </c>
      <c r="B22" s="14"/>
      <c r="C22" s="14"/>
      <c r="D22" s="14"/>
      <c r="E22" s="14"/>
      <c r="F22" s="14"/>
      <c r="G22" s="14"/>
      <c r="H22" s="14"/>
      <c r="I22" s="14"/>
      <c r="J22" s="15"/>
      <c r="K22" s="13"/>
      <c r="L22" s="14"/>
      <c r="M22" s="15"/>
      <c r="N22" s="5"/>
      <c r="O22" s="5"/>
      <c r="P22" s="13" t="s">
        <v>19</v>
      </c>
      <c r="Q22" s="14"/>
      <c r="R22" s="14"/>
      <c r="S22" s="14"/>
      <c r="T22" s="14"/>
      <c r="U22" s="14"/>
      <c r="V22" s="14"/>
      <c r="W22" s="14"/>
      <c r="X22" s="14"/>
      <c r="Y22" s="15"/>
      <c r="Z22" s="13"/>
      <c r="AA22" s="14"/>
      <c r="AB22" s="15"/>
      <c r="AC22" s="3">
        <f t="shared" si="0"/>
        <v>0</v>
      </c>
      <c r="AD22" s="6"/>
    </row>
    <row r="23" spans="1:31" x14ac:dyDescent="0.3">
      <c r="A23" s="13" t="s">
        <v>20</v>
      </c>
      <c r="B23" s="14"/>
      <c r="C23" s="14"/>
      <c r="D23" s="14"/>
      <c r="E23" s="14"/>
      <c r="F23" s="14"/>
      <c r="G23" s="14"/>
      <c r="H23" s="14"/>
      <c r="I23" s="14"/>
      <c r="J23" s="15"/>
      <c r="K23" s="13"/>
      <c r="L23" s="14"/>
      <c r="M23" s="15"/>
      <c r="N23" s="5"/>
      <c r="O23" s="5"/>
      <c r="P23" s="13" t="s">
        <v>20</v>
      </c>
      <c r="Q23" s="14"/>
      <c r="R23" s="14"/>
      <c r="S23" s="14"/>
      <c r="T23" s="14"/>
      <c r="U23" s="14"/>
      <c r="V23" s="14"/>
      <c r="W23" s="14"/>
      <c r="X23" s="14"/>
      <c r="Y23" s="15"/>
      <c r="Z23" s="13"/>
      <c r="AA23" s="14"/>
      <c r="AB23" s="15"/>
      <c r="AC23" s="3">
        <f t="shared" si="0"/>
        <v>0</v>
      </c>
      <c r="AD23" s="6"/>
    </row>
    <row r="24" spans="1:31" x14ac:dyDescent="0.3">
      <c r="A24" s="16" t="s">
        <v>22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22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3">
      <c r="A25" s="13" t="s">
        <v>17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17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3">
      <c r="A26" s="13" t="s">
        <v>18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18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3">
      <c r="A27" s="13" t="s">
        <v>19</v>
      </c>
      <c r="B27" s="14"/>
      <c r="C27" s="14"/>
      <c r="D27" s="14"/>
      <c r="E27" s="14"/>
      <c r="F27" s="14"/>
      <c r="G27" s="14"/>
      <c r="H27" s="14"/>
      <c r="I27" s="14"/>
      <c r="J27" s="15"/>
      <c r="K27" s="13"/>
      <c r="L27" s="14"/>
      <c r="M27" s="15"/>
      <c r="N27" s="5"/>
      <c r="O27" s="5"/>
      <c r="P27" s="13" t="s">
        <v>19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0</v>
      </c>
      <c r="AD27" s="6"/>
      <c r="AE27" s="3">
        <f>AC22+AC27</f>
        <v>0</v>
      </c>
    </row>
    <row r="28" spans="1:31" x14ac:dyDescent="0.3">
      <c r="A28" s="13" t="s">
        <v>20</v>
      </c>
      <c r="B28" s="14"/>
      <c r="C28" s="14"/>
      <c r="D28" s="14"/>
      <c r="E28" s="14"/>
      <c r="F28" s="14"/>
      <c r="G28" s="14"/>
      <c r="H28" s="14"/>
      <c r="I28" s="14"/>
      <c r="J28" s="15"/>
      <c r="K28" s="13"/>
      <c r="L28" s="14"/>
      <c r="M28" s="15"/>
      <c r="N28" s="5"/>
      <c r="O28" s="5"/>
      <c r="P28" s="13" t="s">
        <v>20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0</v>
      </c>
      <c r="AD28" s="6"/>
      <c r="AE28" s="3">
        <f>AC23+AC28</f>
        <v>0</v>
      </c>
    </row>
    <row r="29" spans="1:3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0</v>
      </c>
    </row>
    <row r="30" spans="1:3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E30"/>
  <sheetViews>
    <sheetView workbookViewId="0">
      <selection activeCell="B2" sqref="B2:L4"/>
    </sheetView>
  </sheetViews>
  <sheetFormatPr defaultRowHeight="14.4" x14ac:dyDescent="0.3"/>
  <cols>
    <col min="2" max="2" width="8.6640625" customWidth="1"/>
    <col min="3" max="3" width="7.5546875" customWidth="1"/>
    <col min="4" max="4" width="7.109375" customWidth="1"/>
    <col min="5" max="5" width="5.88671875" customWidth="1"/>
    <col min="7" max="7" width="8.5546875" customWidth="1"/>
    <col min="8" max="8" width="9.109375" hidden="1" customWidth="1"/>
    <col min="9" max="9" width="3.88671875" hidden="1" customWidth="1"/>
    <col min="10" max="10" width="9.109375" hidden="1" customWidth="1"/>
    <col min="23" max="23" width="1.109375" customWidth="1"/>
    <col min="24" max="25" width="9.109375" hidden="1" customWidth="1"/>
  </cols>
  <sheetData>
    <row r="1" spans="1:30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3">
      <c r="A2" s="5"/>
      <c r="B2" s="19" t="s">
        <v>54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25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3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3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3">
      <c r="A6" s="5"/>
      <c r="B6" s="5"/>
      <c r="C6" s="5"/>
      <c r="D6" s="5"/>
      <c r="E6" s="20" t="s">
        <v>48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49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23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23</v>
      </c>
      <c r="AC7" s="3"/>
      <c r="AD7" s="6"/>
    </row>
    <row r="8" spans="1:30" x14ac:dyDescent="0.3">
      <c r="A8" s="16" t="s">
        <v>16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0</v>
      </c>
      <c r="L8" s="14"/>
      <c r="M8" s="15"/>
      <c r="N8" s="5"/>
      <c r="O8" s="5"/>
      <c r="P8" s="16" t="s">
        <v>16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0</v>
      </c>
      <c r="AA8" s="14"/>
      <c r="AB8" s="15"/>
      <c r="AC8" s="3">
        <f>K8+Z8</f>
        <v>0</v>
      </c>
      <c r="AD8" s="6"/>
    </row>
    <row r="9" spans="1:30" x14ac:dyDescent="0.3">
      <c r="A9" s="13" t="s">
        <v>17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0</v>
      </c>
      <c r="L9" s="14"/>
      <c r="M9" s="15"/>
      <c r="N9" s="5"/>
      <c r="O9" s="5"/>
      <c r="P9" s="13" t="s">
        <v>17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0</v>
      </c>
      <c r="AD9" s="6"/>
    </row>
    <row r="10" spans="1:30" x14ac:dyDescent="0.3">
      <c r="A10" s="13" t="s">
        <v>18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0</v>
      </c>
      <c r="L10" s="14"/>
      <c r="M10" s="15"/>
      <c r="N10" s="5"/>
      <c r="O10" s="5"/>
      <c r="P10" s="13" t="s">
        <v>18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0</v>
      </c>
      <c r="AD10" s="6"/>
    </row>
    <row r="11" spans="1:30" x14ac:dyDescent="0.3">
      <c r="A11" s="13" t="s">
        <v>19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0</v>
      </c>
      <c r="L11" s="14"/>
      <c r="M11" s="15"/>
      <c r="N11" s="5"/>
      <c r="O11" s="5"/>
      <c r="P11" s="13" t="s">
        <v>19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0</v>
      </c>
      <c r="AA11" s="14"/>
      <c r="AB11" s="15"/>
      <c r="AC11" s="3">
        <f t="shared" si="0"/>
        <v>0</v>
      </c>
      <c r="AD11" s="6"/>
    </row>
    <row r="12" spans="1:30" x14ac:dyDescent="0.3">
      <c r="A12" s="13" t="s">
        <v>20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0</v>
      </c>
      <c r="L12" s="14"/>
      <c r="M12" s="15"/>
      <c r="N12" s="5"/>
      <c r="O12" s="5"/>
      <c r="P12" s="13" t="s">
        <v>27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0</v>
      </c>
      <c r="AA12" s="14"/>
      <c r="AB12" s="15"/>
      <c r="AC12" s="3">
        <f t="shared" si="0"/>
        <v>0</v>
      </c>
      <c r="AD12" s="6"/>
    </row>
    <row r="13" spans="1:30" x14ac:dyDescent="0.3">
      <c r="A13" s="16" t="s">
        <v>24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26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3">
      <c r="A15" s="13" t="s">
        <v>17</v>
      </c>
      <c r="B15" s="14"/>
      <c r="C15" s="14"/>
      <c r="D15" s="14"/>
      <c r="E15" s="14"/>
      <c r="F15" s="14"/>
      <c r="G15" s="14"/>
      <c r="H15" s="14"/>
      <c r="I15" s="14"/>
      <c r="J15" s="15"/>
      <c r="K15" s="13"/>
      <c r="L15" s="14"/>
      <c r="M15" s="15"/>
      <c r="N15" s="5"/>
      <c r="O15" s="5"/>
      <c r="P15" s="13" t="s">
        <v>17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0</v>
      </c>
      <c r="AD15" s="6"/>
    </row>
    <row r="16" spans="1:30" x14ac:dyDescent="0.3">
      <c r="A16" s="13" t="s">
        <v>18</v>
      </c>
      <c r="B16" s="14"/>
      <c r="C16" s="14"/>
      <c r="D16" s="14"/>
      <c r="E16" s="14"/>
      <c r="F16" s="14"/>
      <c r="G16" s="14"/>
      <c r="H16" s="14"/>
      <c r="I16" s="14"/>
      <c r="J16" s="15"/>
      <c r="K16" s="13"/>
      <c r="L16" s="14"/>
      <c r="M16" s="15"/>
      <c r="N16" s="5"/>
      <c r="O16" s="5"/>
      <c r="P16" s="13" t="s">
        <v>18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0</v>
      </c>
      <c r="AD16" s="6"/>
    </row>
    <row r="17" spans="1:31" x14ac:dyDescent="0.3">
      <c r="A17" s="13" t="s">
        <v>19</v>
      </c>
      <c r="B17" s="14"/>
      <c r="C17" s="14"/>
      <c r="D17" s="14"/>
      <c r="E17" s="14"/>
      <c r="F17" s="14"/>
      <c r="G17" s="14"/>
      <c r="H17" s="14"/>
      <c r="I17" s="14"/>
      <c r="J17" s="15"/>
      <c r="K17" s="13"/>
      <c r="L17" s="14"/>
      <c r="M17" s="15"/>
      <c r="N17" s="5"/>
      <c r="O17" s="5"/>
      <c r="P17" s="13" t="s">
        <v>19</v>
      </c>
      <c r="Q17" s="14"/>
      <c r="R17" s="14"/>
      <c r="S17" s="14"/>
      <c r="T17" s="14"/>
      <c r="U17" s="14"/>
      <c r="V17" s="14"/>
      <c r="W17" s="14"/>
      <c r="X17" s="14"/>
      <c r="Y17" s="15"/>
      <c r="Z17" s="13"/>
      <c r="AA17" s="14"/>
      <c r="AB17" s="15"/>
      <c r="AC17" s="3">
        <f t="shared" si="0"/>
        <v>0</v>
      </c>
      <c r="AD17" s="6"/>
    </row>
    <row r="18" spans="1:31" x14ac:dyDescent="0.3">
      <c r="A18" s="13" t="s">
        <v>20</v>
      </c>
      <c r="B18" s="14"/>
      <c r="C18" s="14"/>
      <c r="D18" s="14"/>
      <c r="E18" s="14"/>
      <c r="F18" s="14"/>
      <c r="G18" s="14"/>
      <c r="H18" s="14"/>
      <c r="I18" s="14"/>
      <c r="J18" s="15"/>
      <c r="K18" s="13"/>
      <c r="L18" s="14"/>
      <c r="M18" s="15"/>
      <c r="N18" s="5"/>
      <c r="O18" s="5"/>
      <c r="P18" s="13" t="s">
        <v>27</v>
      </c>
      <c r="Q18" s="14"/>
      <c r="R18" s="14"/>
      <c r="S18" s="14"/>
      <c r="T18" s="14"/>
      <c r="U18" s="14"/>
      <c r="V18" s="14"/>
      <c r="W18" s="14"/>
      <c r="X18" s="14"/>
      <c r="Y18" s="15"/>
      <c r="Z18" s="13"/>
      <c r="AA18" s="14"/>
      <c r="AB18" s="15"/>
      <c r="AC18" s="3">
        <f t="shared" si="0"/>
        <v>0</v>
      </c>
      <c r="AD18" s="6"/>
    </row>
    <row r="19" spans="1:31" x14ac:dyDescent="0.3">
      <c r="A19" s="16" t="s">
        <v>21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21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3">
      <c r="A20" s="13" t="s">
        <v>17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17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3">
      <c r="A21" s="13" t="s">
        <v>18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18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3">
      <c r="A22" s="13" t="s">
        <v>19</v>
      </c>
      <c r="B22" s="14"/>
      <c r="C22" s="14"/>
      <c r="D22" s="14"/>
      <c r="E22" s="14"/>
      <c r="F22" s="14"/>
      <c r="G22" s="14"/>
      <c r="H22" s="14"/>
      <c r="I22" s="14"/>
      <c r="J22" s="15"/>
      <c r="K22" s="13"/>
      <c r="L22" s="14"/>
      <c r="M22" s="15"/>
      <c r="N22" s="5"/>
      <c r="O22" s="5"/>
      <c r="P22" s="13" t="s">
        <v>19</v>
      </c>
      <c r="Q22" s="14"/>
      <c r="R22" s="14"/>
      <c r="S22" s="14"/>
      <c r="T22" s="14"/>
      <c r="U22" s="14"/>
      <c r="V22" s="14"/>
      <c r="W22" s="14"/>
      <c r="X22" s="14"/>
      <c r="Y22" s="15"/>
      <c r="Z22" s="13"/>
      <c r="AA22" s="14"/>
      <c r="AB22" s="15"/>
      <c r="AC22" s="3">
        <f t="shared" si="0"/>
        <v>0</v>
      </c>
      <c r="AD22" s="6"/>
    </row>
    <row r="23" spans="1:31" x14ac:dyDescent="0.3">
      <c r="A23" s="13" t="s">
        <v>20</v>
      </c>
      <c r="B23" s="14"/>
      <c r="C23" s="14"/>
      <c r="D23" s="14"/>
      <c r="E23" s="14"/>
      <c r="F23" s="14"/>
      <c r="G23" s="14"/>
      <c r="H23" s="14"/>
      <c r="I23" s="14"/>
      <c r="J23" s="15"/>
      <c r="K23" s="13"/>
      <c r="L23" s="14"/>
      <c r="M23" s="15"/>
      <c r="N23" s="5"/>
      <c r="O23" s="5"/>
      <c r="P23" s="13" t="s">
        <v>20</v>
      </c>
      <c r="Q23" s="14"/>
      <c r="R23" s="14"/>
      <c r="S23" s="14"/>
      <c r="T23" s="14"/>
      <c r="U23" s="14"/>
      <c r="V23" s="14"/>
      <c r="W23" s="14"/>
      <c r="X23" s="14"/>
      <c r="Y23" s="15"/>
      <c r="Z23" s="13"/>
      <c r="AA23" s="14"/>
      <c r="AB23" s="15"/>
      <c r="AC23" s="3">
        <f t="shared" si="0"/>
        <v>0</v>
      </c>
      <c r="AD23" s="6"/>
    </row>
    <row r="24" spans="1:31" x14ac:dyDescent="0.3">
      <c r="A24" s="16" t="s">
        <v>22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22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3">
      <c r="A25" s="13" t="s">
        <v>17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17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3">
      <c r="A26" s="13" t="s">
        <v>18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18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3">
      <c r="A27" s="13" t="s">
        <v>19</v>
      </c>
      <c r="B27" s="14"/>
      <c r="C27" s="14"/>
      <c r="D27" s="14"/>
      <c r="E27" s="14"/>
      <c r="F27" s="14"/>
      <c r="G27" s="14"/>
      <c r="H27" s="14"/>
      <c r="I27" s="14"/>
      <c r="J27" s="15"/>
      <c r="K27" s="13"/>
      <c r="L27" s="14"/>
      <c r="M27" s="15"/>
      <c r="N27" s="5"/>
      <c r="O27" s="5"/>
      <c r="P27" s="13" t="s">
        <v>19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0</v>
      </c>
      <c r="AD27" s="6"/>
      <c r="AE27" s="3">
        <f>AC22+AC27</f>
        <v>0</v>
      </c>
    </row>
    <row r="28" spans="1:31" x14ac:dyDescent="0.3">
      <c r="A28" s="13" t="s">
        <v>20</v>
      </c>
      <c r="B28" s="14"/>
      <c r="C28" s="14"/>
      <c r="D28" s="14"/>
      <c r="E28" s="14"/>
      <c r="F28" s="14"/>
      <c r="G28" s="14"/>
      <c r="H28" s="14"/>
      <c r="I28" s="14"/>
      <c r="J28" s="15"/>
      <c r="K28" s="13"/>
      <c r="L28" s="14"/>
      <c r="M28" s="15"/>
      <c r="N28" s="5"/>
      <c r="O28" s="5"/>
      <c r="P28" s="13" t="s">
        <v>20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0</v>
      </c>
      <c r="AD28" s="6"/>
      <c r="AE28" s="3">
        <f>AC23+AC28</f>
        <v>0</v>
      </c>
    </row>
    <row r="29" spans="1:3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0</v>
      </c>
    </row>
    <row r="30" spans="1:3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E30"/>
  <sheetViews>
    <sheetView workbookViewId="0">
      <selection activeCell="AH25" sqref="AH25"/>
    </sheetView>
  </sheetViews>
  <sheetFormatPr defaultRowHeight="14.4" x14ac:dyDescent="0.3"/>
  <cols>
    <col min="2" max="2" width="8.6640625" customWidth="1"/>
    <col min="3" max="3" width="7.5546875" customWidth="1"/>
    <col min="4" max="4" width="7.109375" customWidth="1"/>
    <col min="5" max="5" width="5.88671875" customWidth="1"/>
    <col min="7" max="7" width="8.5546875" customWidth="1"/>
    <col min="8" max="8" width="9.109375" hidden="1" customWidth="1"/>
    <col min="9" max="9" width="3.88671875" hidden="1" customWidth="1"/>
    <col min="10" max="10" width="9.109375" hidden="1" customWidth="1"/>
    <col min="23" max="23" width="1.109375" customWidth="1"/>
    <col min="24" max="25" width="9.109375" hidden="1" customWidth="1"/>
  </cols>
  <sheetData>
    <row r="1" spans="1:30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3">
      <c r="A2" s="5"/>
      <c r="B2" s="19" t="s">
        <v>54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25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3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3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3">
      <c r="A6" s="5"/>
      <c r="B6" s="5"/>
      <c r="C6" s="5"/>
      <c r="D6" s="5"/>
      <c r="E6" s="20" t="s">
        <v>50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51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23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23</v>
      </c>
      <c r="AC7" s="3"/>
      <c r="AD7" s="6"/>
    </row>
    <row r="8" spans="1:30" x14ac:dyDescent="0.3">
      <c r="A8" s="16" t="s">
        <v>16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0</v>
      </c>
      <c r="L8" s="14"/>
      <c r="M8" s="15"/>
      <c r="N8" s="5"/>
      <c r="O8" s="5"/>
      <c r="P8" s="16" t="s">
        <v>16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0</v>
      </c>
      <c r="AA8" s="14"/>
      <c r="AB8" s="15"/>
      <c r="AC8" s="3">
        <f>K8+Z8</f>
        <v>0</v>
      </c>
      <c r="AD8" s="6"/>
    </row>
    <row r="9" spans="1:30" x14ac:dyDescent="0.3">
      <c r="A9" s="13" t="s">
        <v>17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0</v>
      </c>
      <c r="L9" s="14"/>
      <c r="M9" s="15"/>
      <c r="N9" s="5"/>
      <c r="O9" s="5"/>
      <c r="P9" s="13" t="s">
        <v>17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0</v>
      </c>
      <c r="AD9" s="6"/>
    </row>
    <row r="10" spans="1:30" x14ac:dyDescent="0.3">
      <c r="A10" s="13" t="s">
        <v>18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0</v>
      </c>
      <c r="L10" s="14"/>
      <c r="M10" s="15"/>
      <c r="N10" s="5"/>
      <c r="O10" s="5"/>
      <c r="P10" s="13" t="s">
        <v>18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0</v>
      </c>
      <c r="AD10" s="6"/>
    </row>
    <row r="11" spans="1:30" x14ac:dyDescent="0.3">
      <c r="A11" s="13" t="s">
        <v>19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0</v>
      </c>
      <c r="L11" s="14"/>
      <c r="M11" s="15"/>
      <c r="N11" s="5"/>
      <c r="O11" s="5"/>
      <c r="P11" s="13" t="s">
        <v>19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0</v>
      </c>
      <c r="AA11" s="14"/>
      <c r="AB11" s="15"/>
      <c r="AC11" s="3">
        <f t="shared" si="0"/>
        <v>0</v>
      </c>
      <c r="AD11" s="6"/>
    </row>
    <row r="12" spans="1:30" x14ac:dyDescent="0.3">
      <c r="A12" s="13" t="s">
        <v>20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0</v>
      </c>
      <c r="L12" s="14"/>
      <c r="M12" s="15"/>
      <c r="N12" s="5"/>
      <c r="O12" s="5"/>
      <c r="P12" s="13" t="s">
        <v>27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0</v>
      </c>
      <c r="AA12" s="14"/>
      <c r="AB12" s="15"/>
      <c r="AC12" s="3">
        <f t="shared" si="0"/>
        <v>0</v>
      </c>
      <c r="AD12" s="6"/>
    </row>
    <row r="13" spans="1:30" x14ac:dyDescent="0.3">
      <c r="A13" s="16" t="s">
        <v>24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26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3">
      <c r="A15" s="13" t="s">
        <v>17</v>
      </c>
      <c r="B15" s="14"/>
      <c r="C15" s="14"/>
      <c r="D15" s="14"/>
      <c r="E15" s="14"/>
      <c r="F15" s="14"/>
      <c r="G15" s="14"/>
      <c r="H15" s="14"/>
      <c r="I15" s="14"/>
      <c r="J15" s="15"/>
      <c r="K15" s="13"/>
      <c r="L15" s="14"/>
      <c r="M15" s="15"/>
      <c r="N15" s="5"/>
      <c r="O15" s="5"/>
      <c r="P15" s="13" t="s">
        <v>17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0</v>
      </c>
      <c r="AD15" s="6"/>
    </row>
    <row r="16" spans="1:30" x14ac:dyDescent="0.3">
      <c r="A16" s="13" t="s">
        <v>18</v>
      </c>
      <c r="B16" s="14"/>
      <c r="C16" s="14"/>
      <c r="D16" s="14"/>
      <c r="E16" s="14"/>
      <c r="F16" s="14"/>
      <c r="G16" s="14"/>
      <c r="H16" s="14"/>
      <c r="I16" s="14"/>
      <c r="J16" s="15"/>
      <c r="K16" s="13"/>
      <c r="L16" s="14"/>
      <c r="M16" s="15"/>
      <c r="N16" s="5"/>
      <c r="O16" s="5"/>
      <c r="P16" s="13" t="s">
        <v>18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0</v>
      </c>
      <c r="AD16" s="6"/>
    </row>
    <row r="17" spans="1:31" x14ac:dyDescent="0.3">
      <c r="A17" s="13" t="s">
        <v>19</v>
      </c>
      <c r="B17" s="14"/>
      <c r="C17" s="14"/>
      <c r="D17" s="14"/>
      <c r="E17" s="14"/>
      <c r="F17" s="14"/>
      <c r="G17" s="14"/>
      <c r="H17" s="14"/>
      <c r="I17" s="14"/>
      <c r="J17" s="15"/>
      <c r="K17" s="13"/>
      <c r="L17" s="14"/>
      <c r="M17" s="15"/>
      <c r="N17" s="5"/>
      <c r="O17" s="5"/>
      <c r="P17" s="13" t="s">
        <v>19</v>
      </c>
      <c r="Q17" s="14"/>
      <c r="R17" s="14"/>
      <c r="S17" s="14"/>
      <c r="T17" s="14"/>
      <c r="U17" s="14"/>
      <c r="V17" s="14"/>
      <c r="W17" s="14"/>
      <c r="X17" s="14"/>
      <c r="Y17" s="15"/>
      <c r="Z17" s="13"/>
      <c r="AA17" s="14"/>
      <c r="AB17" s="15"/>
      <c r="AC17" s="3">
        <f t="shared" si="0"/>
        <v>0</v>
      </c>
      <c r="AD17" s="6"/>
    </row>
    <row r="18" spans="1:31" x14ac:dyDescent="0.3">
      <c r="A18" s="13" t="s">
        <v>20</v>
      </c>
      <c r="B18" s="14"/>
      <c r="C18" s="14"/>
      <c r="D18" s="14"/>
      <c r="E18" s="14"/>
      <c r="F18" s="14"/>
      <c r="G18" s="14"/>
      <c r="H18" s="14"/>
      <c r="I18" s="14"/>
      <c r="J18" s="15"/>
      <c r="K18" s="13"/>
      <c r="L18" s="14"/>
      <c r="M18" s="15"/>
      <c r="N18" s="5"/>
      <c r="O18" s="5"/>
      <c r="P18" s="13" t="s">
        <v>27</v>
      </c>
      <c r="Q18" s="14"/>
      <c r="R18" s="14"/>
      <c r="S18" s="14"/>
      <c r="T18" s="14"/>
      <c r="U18" s="14"/>
      <c r="V18" s="14"/>
      <c r="W18" s="14"/>
      <c r="X18" s="14"/>
      <c r="Y18" s="15"/>
      <c r="Z18" s="13"/>
      <c r="AA18" s="14"/>
      <c r="AB18" s="15"/>
      <c r="AC18" s="3">
        <f t="shared" si="0"/>
        <v>0</v>
      </c>
      <c r="AD18" s="6"/>
    </row>
    <row r="19" spans="1:31" x14ac:dyDescent="0.3">
      <c r="A19" s="16" t="s">
        <v>21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21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3">
      <c r="A20" s="13" t="s">
        <v>17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17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3">
      <c r="A21" s="13" t="s">
        <v>18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18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3">
      <c r="A22" s="13" t="s">
        <v>19</v>
      </c>
      <c r="B22" s="14"/>
      <c r="C22" s="14"/>
      <c r="D22" s="14"/>
      <c r="E22" s="14"/>
      <c r="F22" s="14"/>
      <c r="G22" s="14"/>
      <c r="H22" s="14"/>
      <c r="I22" s="14"/>
      <c r="J22" s="15"/>
      <c r="K22" s="13"/>
      <c r="L22" s="14"/>
      <c r="M22" s="15"/>
      <c r="N22" s="5"/>
      <c r="O22" s="5"/>
      <c r="P22" s="13" t="s">
        <v>19</v>
      </c>
      <c r="Q22" s="14"/>
      <c r="R22" s="14"/>
      <c r="S22" s="14"/>
      <c r="T22" s="14"/>
      <c r="U22" s="14"/>
      <c r="V22" s="14"/>
      <c r="W22" s="14"/>
      <c r="X22" s="14"/>
      <c r="Y22" s="15"/>
      <c r="Z22" s="13"/>
      <c r="AA22" s="14"/>
      <c r="AB22" s="15"/>
      <c r="AC22" s="3">
        <f t="shared" si="0"/>
        <v>0</v>
      </c>
      <c r="AD22" s="6"/>
    </row>
    <row r="23" spans="1:31" x14ac:dyDescent="0.3">
      <c r="A23" s="13" t="s">
        <v>20</v>
      </c>
      <c r="B23" s="14"/>
      <c r="C23" s="14"/>
      <c r="D23" s="14"/>
      <c r="E23" s="14"/>
      <c r="F23" s="14"/>
      <c r="G23" s="14"/>
      <c r="H23" s="14"/>
      <c r="I23" s="14"/>
      <c r="J23" s="15"/>
      <c r="K23" s="13"/>
      <c r="L23" s="14"/>
      <c r="M23" s="15"/>
      <c r="N23" s="5"/>
      <c r="O23" s="5"/>
      <c r="P23" s="13" t="s">
        <v>20</v>
      </c>
      <c r="Q23" s="14"/>
      <c r="R23" s="14"/>
      <c r="S23" s="14"/>
      <c r="T23" s="14"/>
      <c r="U23" s="14"/>
      <c r="V23" s="14"/>
      <c r="W23" s="14"/>
      <c r="X23" s="14"/>
      <c r="Y23" s="15"/>
      <c r="Z23" s="13"/>
      <c r="AA23" s="14"/>
      <c r="AB23" s="15"/>
      <c r="AC23" s="3">
        <f t="shared" si="0"/>
        <v>0</v>
      </c>
      <c r="AD23" s="6"/>
    </row>
    <row r="24" spans="1:31" x14ac:dyDescent="0.3">
      <c r="A24" s="16" t="s">
        <v>22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22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3">
      <c r="A25" s="13" t="s">
        <v>17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17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3">
      <c r="A26" s="13" t="s">
        <v>18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18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3">
      <c r="A27" s="13" t="s">
        <v>19</v>
      </c>
      <c r="B27" s="14"/>
      <c r="C27" s="14"/>
      <c r="D27" s="14"/>
      <c r="E27" s="14"/>
      <c r="F27" s="14"/>
      <c r="G27" s="14"/>
      <c r="H27" s="14"/>
      <c r="I27" s="14"/>
      <c r="J27" s="15"/>
      <c r="K27" s="13"/>
      <c r="L27" s="14"/>
      <c r="M27" s="15"/>
      <c r="N27" s="5"/>
      <c r="O27" s="5"/>
      <c r="P27" s="13" t="s">
        <v>19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0</v>
      </c>
      <c r="AD27" s="6"/>
      <c r="AE27" s="3">
        <f>AC22+AC27</f>
        <v>0</v>
      </c>
    </row>
    <row r="28" spans="1:31" x14ac:dyDescent="0.3">
      <c r="A28" s="13" t="s">
        <v>20</v>
      </c>
      <c r="B28" s="14"/>
      <c r="C28" s="14"/>
      <c r="D28" s="14"/>
      <c r="E28" s="14"/>
      <c r="F28" s="14"/>
      <c r="G28" s="14"/>
      <c r="H28" s="14"/>
      <c r="I28" s="14"/>
      <c r="J28" s="15"/>
      <c r="K28" s="13"/>
      <c r="L28" s="14"/>
      <c r="M28" s="15"/>
      <c r="N28" s="5"/>
      <c r="O28" s="5"/>
      <c r="P28" s="13" t="s">
        <v>20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0</v>
      </c>
      <c r="AD28" s="6"/>
      <c r="AE28" s="3">
        <f>AC23+AC28</f>
        <v>0</v>
      </c>
    </row>
    <row r="29" spans="1:3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0</v>
      </c>
    </row>
    <row r="30" spans="1:3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E30"/>
  <sheetViews>
    <sheetView workbookViewId="0">
      <selection activeCell="B2" sqref="B2:L4"/>
    </sheetView>
  </sheetViews>
  <sheetFormatPr defaultRowHeight="14.4" x14ac:dyDescent="0.3"/>
  <cols>
    <col min="2" max="2" width="8.6640625" customWidth="1"/>
    <col min="3" max="3" width="7.5546875" customWidth="1"/>
    <col min="4" max="4" width="7.109375" customWidth="1"/>
    <col min="5" max="5" width="5.88671875" customWidth="1"/>
    <col min="7" max="7" width="8.5546875" customWidth="1"/>
    <col min="8" max="8" width="9.109375" hidden="1" customWidth="1"/>
    <col min="9" max="9" width="3.88671875" hidden="1" customWidth="1"/>
    <col min="10" max="10" width="9.109375" hidden="1" customWidth="1"/>
    <col min="23" max="23" width="1.109375" customWidth="1"/>
    <col min="24" max="25" width="9.109375" hidden="1" customWidth="1"/>
  </cols>
  <sheetData>
    <row r="1" spans="1:30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3">
      <c r="A2" s="5"/>
      <c r="B2" s="19" t="s">
        <v>54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25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3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3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3">
      <c r="A6" s="5"/>
      <c r="B6" s="5"/>
      <c r="C6" s="5"/>
      <c r="D6" s="5"/>
      <c r="E6" s="20" t="s">
        <v>52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53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23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23</v>
      </c>
      <c r="AC7" s="3"/>
      <c r="AD7" s="6"/>
    </row>
    <row r="8" spans="1:30" x14ac:dyDescent="0.3">
      <c r="A8" s="16" t="s">
        <v>16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0</v>
      </c>
      <c r="L8" s="14"/>
      <c r="M8" s="15"/>
      <c r="N8" s="5"/>
      <c r="O8" s="5"/>
      <c r="P8" s="16" t="s">
        <v>16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0</v>
      </c>
      <c r="AA8" s="14"/>
      <c r="AB8" s="15"/>
      <c r="AC8" s="3">
        <f>K8+Z8</f>
        <v>0</v>
      </c>
      <c r="AD8" s="6"/>
    </row>
    <row r="9" spans="1:30" x14ac:dyDescent="0.3">
      <c r="A9" s="13" t="s">
        <v>17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0</v>
      </c>
      <c r="L9" s="14"/>
      <c r="M9" s="15"/>
      <c r="N9" s="5"/>
      <c r="O9" s="5"/>
      <c r="P9" s="13" t="s">
        <v>17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0</v>
      </c>
      <c r="AD9" s="6"/>
    </row>
    <row r="10" spans="1:30" x14ac:dyDescent="0.3">
      <c r="A10" s="13" t="s">
        <v>18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0</v>
      </c>
      <c r="L10" s="14"/>
      <c r="M10" s="15"/>
      <c r="N10" s="5"/>
      <c r="O10" s="5"/>
      <c r="P10" s="13" t="s">
        <v>18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0</v>
      </c>
      <c r="AD10" s="6"/>
    </row>
    <row r="11" spans="1:30" x14ac:dyDescent="0.3">
      <c r="A11" s="13" t="s">
        <v>19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0</v>
      </c>
      <c r="L11" s="14"/>
      <c r="M11" s="15"/>
      <c r="N11" s="5"/>
      <c r="O11" s="5"/>
      <c r="P11" s="13" t="s">
        <v>19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0</v>
      </c>
      <c r="AA11" s="14"/>
      <c r="AB11" s="15"/>
      <c r="AC11" s="3">
        <f t="shared" si="0"/>
        <v>0</v>
      </c>
      <c r="AD11" s="6"/>
    </row>
    <row r="12" spans="1:30" x14ac:dyDescent="0.3">
      <c r="A12" s="13" t="s">
        <v>20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0</v>
      </c>
      <c r="L12" s="14"/>
      <c r="M12" s="15"/>
      <c r="N12" s="5"/>
      <c r="O12" s="5"/>
      <c r="P12" s="13" t="s">
        <v>27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0</v>
      </c>
      <c r="AA12" s="14"/>
      <c r="AB12" s="15"/>
      <c r="AC12" s="3">
        <f t="shared" si="0"/>
        <v>0</v>
      </c>
      <c r="AD12" s="6"/>
    </row>
    <row r="13" spans="1:30" x14ac:dyDescent="0.3">
      <c r="A13" s="16" t="s">
        <v>24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26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3">
      <c r="A15" s="13" t="s">
        <v>17</v>
      </c>
      <c r="B15" s="14"/>
      <c r="C15" s="14"/>
      <c r="D15" s="14"/>
      <c r="E15" s="14"/>
      <c r="F15" s="14"/>
      <c r="G15" s="14"/>
      <c r="H15" s="14"/>
      <c r="I15" s="14"/>
      <c r="J15" s="15"/>
      <c r="K15" s="13"/>
      <c r="L15" s="14"/>
      <c r="M15" s="15"/>
      <c r="N15" s="5"/>
      <c r="O15" s="5"/>
      <c r="P15" s="13" t="s">
        <v>17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0</v>
      </c>
      <c r="AD15" s="6"/>
    </row>
    <row r="16" spans="1:30" x14ac:dyDescent="0.3">
      <c r="A16" s="13" t="s">
        <v>18</v>
      </c>
      <c r="B16" s="14"/>
      <c r="C16" s="14"/>
      <c r="D16" s="14"/>
      <c r="E16" s="14"/>
      <c r="F16" s="14"/>
      <c r="G16" s="14"/>
      <c r="H16" s="14"/>
      <c r="I16" s="14"/>
      <c r="J16" s="15"/>
      <c r="K16" s="13"/>
      <c r="L16" s="14"/>
      <c r="M16" s="15"/>
      <c r="N16" s="5"/>
      <c r="O16" s="5"/>
      <c r="P16" s="13" t="s">
        <v>18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0</v>
      </c>
      <c r="AD16" s="6"/>
    </row>
    <row r="17" spans="1:31" x14ac:dyDescent="0.3">
      <c r="A17" s="13" t="s">
        <v>19</v>
      </c>
      <c r="B17" s="14"/>
      <c r="C17" s="14"/>
      <c r="D17" s="14"/>
      <c r="E17" s="14"/>
      <c r="F17" s="14"/>
      <c r="G17" s="14"/>
      <c r="H17" s="14"/>
      <c r="I17" s="14"/>
      <c r="J17" s="15"/>
      <c r="K17" s="13"/>
      <c r="L17" s="14"/>
      <c r="M17" s="15"/>
      <c r="N17" s="5"/>
      <c r="O17" s="5"/>
      <c r="P17" s="13" t="s">
        <v>19</v>
      </c>
      <c r="Q17" s="14"/>
      <c r="R17" s="14"/>
      <c r="S17" s="14"/>
      <c r="T17" s="14"/>
      <c r="U17" s="14"/>
      <c r="V17" s="14"/>
      <c r="W17" s="14"/>
      <c r="X17" s="14"/>
      <c r="Y17" s="15"/>
      <c r="Z17" s="13"/>
      <c r="AA17" s="14"/>
      <c r="AB17" s="15"/>
      <c r="AC17" s="3">
        <f t="shared" si="0"/>
        <v>0</v>
      </c>
      <c r="AD17" s="6"/>
    </row>
    <row r="18" spans="1:31" x14ac:dyDescent="0.3">
      <c r="A18" s="13" t="s">
        <v>20</v>
      </c>
      <c r="B18" s="14"/>
      <c r="C18" s="14"/>
      <c r="D18" s="14"/>
      <c r="E18" s="14"/>
      <c r="F18" s="14"/>
      <c r="G18" s="14"/>
      <c r="H18" s="14"/>
      <c r="I18" s="14"/>
      <c r="J18" s="15"/>
      <c r="K18" s="13"/>
      <c r="L18" s="14"/>
      <c r="M18" s="15"/>
      <c r="N18" s="5"/>
      <c r="O18" s="5"/>
      <c r="P18" s="13" t="s">
        <v>27</v>
      </c>
      <c r="Q18" s="14"/>
      <c r="R18" s="14"/>
      <c r="S18" s="14"/>
      <c r="T18" s="14"/>
      <c r="U18" s="14"/>
      <c r="V18" s="14"/>
      <c r="W18" s="14"/>
      <c r="X18" s="14"/>
      <c r="Y18" s="15"/>
      <c r="Z18" s="13"/>
      <c r="AA18" s="14"/>
      <c r="AB18" s="15"/>
      <c r="AC18" s="3">
        <f t="shared" si="0"/>
        <v>0</v>
      </c>
      <c r="AD18" s="6"/>
    </row>
    <row r="19" spans="1:31" x14ac:dyDescent="0.3">
      <c r="A19" s="16" t="s">
        <v>21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21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3">
      <c r="A20" s="13" t="s">
        <v>17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17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3">
      <c r="A21" s="13" t="s">
        <v>18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18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3">
      <c r="A22" s="13" t="s">
        <v>19</v>
      </c>
      <c r="B22" s="14"/>
      <c r="C22" s="14"/>
      <c r="D22" s="14"/>
      <c r="E22" s="14"/>
      <c r="F22" s="14"/>
      <c r="G22" s="14"/>
      <c r="H22" s="14"/>
      <c r="I22" s="14"/>
      <c r="J22" s="15"/>
      <c r="K22" s="13"/>
      <c r="L22" s="14"/>
      <c r="M22" s="15"/>
      <c r="N22" s="5"/>
      <c r="O22" s="5"/>
      <c r="P22" s="13" t="s">
        <v>19</v>
      </c>
      <c r="Q22" s="14"/>
      <c r="R22" s="14"/>
      <c r="S22" s="14"/>
      <c r="T22" s="14"/>
      <c r="U22" s="14"/>
      <c r="V22" s="14"/>
      <c r="W22" s="14"/>
      <c r="X22" s="14"/>
      <c r="Y22" s="15"/>
      <c r="Z22" s="13"/>
      <c r="AA22" s="14"/>
      <c r="AB22" s="15"/>
      <c r="AC22" s="3">
        <f t="shared" si="0"/>
        <v>0</v>
      </c>
      <c r="AD22" s="6"/>
    </row>
    <row r="23" spans="1:31" x14ac:dyDescent="0.3">
      <c r="A23" s="13" t="s">
        <v>20</v>
      </c>
      <c r="B23" s="14"/>
      <c r="C23" s="14"/>
      <c r="D23" s="14"/>
      <c r="E23" s="14"/>
      <c r="F23" s="14"/>
      <c r="G23" s="14"/>
      <c r="H23" s="14"/>
      <c r="I23" s="14"/>
      <c r="J23" s="15"/>
      <c r="K23" s="13"/>
      <c r="L23" s="14"/>
      <c r="M23" s="15"/>
      <c r="N23" s="5"/>
      <c r="O23" s="5"/>
      <c r="P23" s="13" t="s">
        <v>20</v>
      </c>
      <c r="Q23" s="14"/>
      <c r="R23" s="14"/>
      <c r="S23" s="14"/>
      <c r="T23" s="14"/>
      <c r="U23" s="14"/>
      <c r="V23" s="14"/>
      <c r="W23" s="14"/>
      <c r="X23" s="14"/>
      <c r="Y23" s="15"/>
      <c r="Z23" s="13"/>
      <c r="AA23" s="14"/>
      <c r="AB23" s="15"/>
      <c r="AC23" s="3">
        <f t="shared" si="0"/>
        <v>0</v>
      </c>
      <c r="AD23" s="6"/>
    </row>
    <row r="24" spans="1:31" x14ac:dyDescent="0.3">
      <c r="A24" s="16" t="s">
        <v>22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22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3">
      <c r="A25" s="13" t="s">
        <v>17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17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3">
      <c r="A26" s="13" t="s">
        <v>18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18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3">
      <c r="A27" s="13" t="s">
        <v>19</v>
      </c>
      <c r="B27" s="14"/>
      <c r="C27" s="14"/>
      <c r="D27" s="14"/>
      <c r="E27" s="14"/>
      <c r="F27" s="14"/>
      <c r="G27" s="14"/>
      <c r="H27" s="14"/>
      <c r="I27" s="14"/>
      <c r="J27" s="15"/>
      <c r="K27" s="13"/>
      <c r="L27" s="14"/>
      <c r="M27" s="15"/>
      <c r="N27" s="5"/>
      <c r="O27" s="5"/>
      <c r="P27" s="13" t="s">
        <v>19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0</v>
      </c>
      <c r="AD27" s="6"/>
      <c r="AE27" s="3">
        <f>AC22+AC27</f>
        <v>0</v>
      </c>
    </row>
    <row r="28" spans="1:31" x14ac:dyDescent="0.3">
      <c r="A28" s="13" t="s">
        <v>20</v>
      </c>
      <c r="B28" s="14"/>
      <c r="C28" s="14"/>
      <c r="D28" s="14"/>
      <c r="E28" s="14"/>
      <c r="F28" s="14"/>
      <c r="G28" s="14"/>
      <c r="H28" s="14"/>
      <c r="I28" s="14"/>
      <c r="J28" s="15"/>
      <c r="K28" s="13"/>
      <c r="L28" s="14"/>
      <c r="M28" s="15"/>
      <c r="N28" s="5"/>
      <c r="O28" s="5"/>
      <c r="P28" s="13" t="s">
        <v>20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0</v>
      </c>
      <c r="AD28" s="6"/>
      <c r="AE28" s="3">
        <f>AC23+AC28</f>
        <v>0</v>
      </c>
    </row>
    <row r="29" spans="1:3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0</v>
      </c>
    </row>
    <row r="30" spans="1:3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39"/>
  <sheetViews>
    <sheetView workbookViewId="0">
      <selection activeCell="B2" sqref="B2:L4"/>
    </sheetView>
  </sheetViews>
  <sheetFormatPr defaultRowHeight="14.4" x14ac:dyDescent="0.3"/>
  <cols>
    <col min="2" max="2" width="8.6640625" customWidth="1"/>
    <col min="3" max="3" width="7.5546875" customWidth="1"/>
    <col min="4" max="4" width="7.109375" customWidth="1"/>
    <col min="5" max="5" width="5.88671875" customWidth="1"/>
    <col min="7" max="7" width="8.5546875" customWidth="1"/>
    <col min="8" max="8" width="9.109375" hidden="1" customWidth="1"/>
    <col min="9" max="9" width="3.88671875" hidden="1" customWidth="1"/>
    <col min="10" max="10" width="9.109375" hidden="1" customWidth="1"/>
    <col min="23" max="23" width="1.109375" customWidth="1"/>
    <col min="24" max="25" width="9.109375" hidden="1" customWidth="1"/>
  </cols>
  <sheetData>
    <row r="1" spans="1:30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3">
      <c r="A2" s="5"/>
      <c r="B2" s="19" t="s">
        <v>54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25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3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3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3">
      <c r="A6" s="5"/>
      <c r="B6" s="5"/>
      <c r="C6" s="5"/>
      <c r="D6" s="5"/>
      <c r="E6" s="20" t="s">
        <v>30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31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23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23</v>
      </c>
      <c r="AC7" s="3"/>
      <c r="AD7" s="6"/>
    </row>
    <row r="8" spans="1:30" x14ac:dyDescent="0.3">
      <c r="A8" s="16" t="s">
        <v>16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12267755</v>
      </c>
      <c r="L8" s="14"/>
      <c r="M8" s="15"/>
      <c r="N8" s="5"/>
      <c r="O8" s="5"/>
      <c r="P8" s="16" t="s">
        <v>16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319978</v>
      </c>
      <c r="AA8" s="14"/>
      <c r="AB8" s="15"/>
      <c r="AC8" s="3">
        <f>K8+Z8</f>
        <v>12587733</v>
      </c>
      <c r="AD8" s="6"/>
    </row>
    <row r="9" spans="1:30" x14ac:dyDescent="0.3">
      <c r="A9" s="13" t="s">
        <v>17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174313</v>
      </c>
      <c r="L9" s="14"/>
      <c r="M9" s="15"/>
      <c r="N9" s="5"/>
      <c r="O9" s="5"/>
      <c r="P9" s="13" t="s">
        <v>17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174313</v>
      </c>
      <c r="AD9" s="6"/>
    </row>
    <row r="10" spans="1:30" x14ac:dyDescent="0.3">
      <c r="A10" s="13" t="s">
        <v>18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494950</v>
      </c>
      <c r="L10" s="14"/>
      <c r="M10" s="15"/>
      <c r="N10" s="5"/>
      <c r="O10" s="5"/>
      <c r="P10" s="13" t="s">
        <v>18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494950</v>
      </c>
      <c r="AD10" s="6"/>
    </row>
    <row r="11" spans="1:30" x14ac:dyDescent="0.3">
      <c r="A11" s="13" t="s">
        <v>19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5138569</v>
      </c>
      <c r="L11" s="14"/>
      <c r="M11" s="15"/>
      <c r="N11" s="5"/>
      <c r="O11" s="5"/>
      <c r="P11" s="13" t="s">
        <v>19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73902</v>
      </c>
      <c r="AA11" s="14"/>
      <c r="AB11" s="15"/>
      <c r="AC11" s="3">
        <f t="shared" si="0"/>
        <v>5212471</v>
      </c>
      <c r="AD11" s="6"/>
    </row>
    <row r="12" spans="1:30" x14ac:dyDescent="0.3">
      <c r="A12" s="13" t="s">
        <v>20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6459923</v>
      </c>
      <c r="L12" s="14"/>
      <c r="M12" s="15"/>
      <c r="N12" s="5"/>
      <c r="O12" s="5"/>
      <c r="P12" s="13" t="s">
        <v>27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246076</v>
      </c>
      <c r="AA12" s="14"/>
      <c r="AB12" s="15"/>
      <c r="AC12" s="3">
        <f t="shared" si="0"/>
        <v>6705999</v>
      </c>
      <c r="AD12" s="6"/>
    </row>
    <row r="13" spans="1:30" x14ac:dyDescent="0.3">
      <c r="A13" s="16" t="s">
        <v>24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26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3">
      <c r="A15" s="13" t="s">
        <v>17</v>
      </c>
      <c r="B15" s="14"/>
      <c r="C15" s="14"/>
      <c r="D15" s="14"/>
      <c r="E15" s="14"/>
      <c r="F15" s="14"/>
      <c r="G15" s="14"/>
      <c r="H15" s="14"/>
      <c r="I15" s="14"/>
      <c r="J15" s="15"/>
      <c r="K15" s="13">
        <f>8396+165917</f>
        <v>174313</v>
      </c>
      <c r="L15" s="14"/>
      <c r="M15" s="15"/>
      <c r="N15" s="5"/>
      <c r="O15" s="5"/>
      <c r="P15" s="13" t="s">
        <v>17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174313</v>
      </c>
      <c r="AD15" s="6"/>
    </row>
    <row r="16" spans="1:30" x14ac:dyDescent="0.3">
      <c r="A16" s="13" t="s">
        <v>18</v>
      </c>
      <c r="B16" s="14"/>
      <c r="C16" s="14"/>
      <c r="D16" s="14"/>
      <c r="E16" s="14"/>
      <c r="F16" s="14"/>
      <c r="G16" s="14"/>
      <c r="H16" s="14"/>
      <c r="I16" s="14"/>
      <c r="J16" s="15"/>
      <c r="K16" s="13">
        <f>425433+69517</f>
        <v>494950</v>
      </c>
      <c r="L16" s="14"/>
      <c r="M16" s="15"/>
      <c r="N16" s="5"/>
      <c r="O16" s="5"/>
      <c r="P16" s="13" t="s">
        <v>18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494950</v>
      </c>
      <c r="AD16" s="6"/>
    </row>
    <row r="17" spans="1:31" x14ac:dyDescent="0.3">
      <c r="A17" s="13" t="s">
        <v>19</v>
      </c>
      <c r="B17" s="14"/>
      <c r="C17" s="14"/>
      <c r="D17" s="14"/>
      <c r="E17" s="14"/>
      <c r="F17" s="14"/>
      <c r="G17" s="14"/>
      <c r="H17" s="14"/>
      <c r="I17" s="14"/>
      <c r="J17" s="15"/>
      <c r="K17" s="13">
        <f>4077144+668627+61980+165483-31</f>
        <v>4973203</v>
      </c>
      <c r="L17" s="14"/>
      <c r="M17" s="15"/>
      <c r="N17" s="5"/>
      <c r="O17" s="5"/>
      <c r="P17" s="13" t="s">
        <v>19</v>
      </c>
      <c r="Q17" s="14"/>
      <c r="R17" s="14"/>
      <c r="S17" s="14"/>
      <c r="T17" s="14"/>
      <c r="U17" s="14"/>
      <c r="V17" s="14"/>
      <c r="W17" s="14"/>
      <c r="X17" s="14"/>
      <c r="Y17" s="15"/>
      <c r="Z17" s="13">
        <f>42434+8952</f>
        <v>51386</v>
      </c>
      <c r="AA17" s="14"/>
      <c r="AB17" s="15"/>
      <c r="AC17" s="3">
        <f t="shared" si="0"/>
        <v>5024589</v>
      </c>
      <c r="AD17" s="6"/>
    </row>
    <row r="18" spans="1:31" x14ac:dyDescent="0.3">
      <c r="A18" s="13" t="s">
        <v>20</v>
      </c>
      <c r="B18" s="14"/>
      <c r="C18" s="14"/>
      <c r="D18" s="14"/>
      <c r="E18" s="14"/>
      <c r="F18" s="14"/>
      <c r="G18" s="14"/>
      <c r="H18" s="14"/>
      <c r="I18" s="14"/>
      <c r="J18" s="15"/>
      <c r="K18" s="13">
        <f>818372+121420+13703+47693</f>
        <v>1001188</v>
      </c>
      <c r="L18" s="14"/>
      <c r="M18" s="15"/>
      <c r="N18" s="5"/>
      <c r="O18" s="5"/>
      <c r="P18" s="13" t="s">
        <v>27</v>
      </c>
      <c r="Q18" s="14"/>
      <c r="R18" s="14"/>
      <c r="S18" s="14"/>
      <c r="T18" s="14"/>
      <c r="U18" s="14"/>
      <c r="V18" s="14"/>
      <c r="W18" s="14"/>
      <c r="X18" s="14"/>
      <c r="Y18" s="15"/>
      <c r="Z18" s="13">
        <f>2625+166184</f>
        <v>168809</v>
      </c>
      <c r="AA18" s="14"/>
      <c r="AB18" s="15"/>
      <c r="AC18" s="3">
        <f t="shared" si="0"/>
        <v>1169997</v>
      </c>
      <c r="AD18" s="6"/>
    </row>
    <row r="19" spans="1:31" x14ac:dyDescent="0.3">
      <c r="A19" s="16" t="s">
        <v>21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21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3">
      <c r="A20" s="13" t="s">
        <v>17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17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3">
      <c r="A21" s="13" t="s">
        <v>18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18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3">
      <c r="A22" s="13" t="s">
        <v>19</v>
      </c>
      <c r="B22" s="14"/>
      <c r="C22" s="14"/>
      <c r="D22" s="14"/>
      <c r="E22" s="14"/>
      <c r="F22" s="14"/>
      <c r="G22" s="14"/>
      <c r="H22" s="14"/>
      <c r="I22" s="14"/>
      <c r="J22" s="15"/>
      <c r="K22" s="13">
        <f>161272</f>
        <v>161272</v>
      </c>
      <c r="L22" s="14"/>
      <c r="M22" s="15"/>
      <c r="N22" s="5"/>
      <c r="O22" s="5"/>
      <c r="P22" s="13" t="s">
        <v>19</v>
      </c>
      <c r="Q22" s="14"/>
      <c r="R22" s="14"/>
      <c r="S22" s="14"/>
      <c r="T22" s="14"/>
      <c r="U22" s="14"/>
      <c r="V22" s="14"/>
      <c r="W22" s="14"/>
      <c r="X22" s="14"/>
      <c r="Y22" s="15"/>
      <c r="Z22" s="13">
        <f>22516</f>
        <v>22516</v>
      </c>
      <c r="AA22" s="14"/>
      <c r="AB22" s="15"/>
      <c r="AC22" s="3">
        <f t="shared" si="0"/>
        <v>183788</v>
      </c>
      <c r="AD22" s="6"/>
    </row>
    <row r="23" spans="1:31" x14ac:dyDescent="0.3">
      <c r="A23" s="13" t="s">
        <v>20</v>
      </c>
      <c r="B23" s="14"/>
      <c r="C23" s="14"/>
      <c r="D23" s="14"/>
      <c r="E23" s="14"/>
      <c r="F23" s="14"/>
      <c r="G23" s="14"/>
      <c r="H23" s="14"/>
      <c r="I23" s="14"/>
      <c r="J23" s="15"/>
      <c r="K23" s="13">
        <f>5270610</f>
        <v>5270610</v>
      </c>
      <c r="L23" s="14"/>
      <c r="M23" s="15"/>
      <c r="N23" s="5"/>
      <c r="O23" s="5"/>
      <c r="P23" s="13" t="s">
        <v>20</v>
      </c>
      <c r="Q23" s="14"/>
      <c r="R23" s="14"/>
      <c r="S23" s="14"/>
      <c r="T23" s="14"/>
      <c r="U23" s="14"/>
      <c r="V23" s="14"/>
      <c r="W23" s="14"/>
      <c r="X23" s="14"/>
      <c r="Y23" s="15"/>
      <c r="Z23" s="13">
        <f>26387+50880</f>
        <v>77267</v>
      </c>
      <c r="AA23" s="14"/>
      <c r="AB23" s="15"/>
      <c r="AC23" s="3">
        <f t="shared" si="0"/>
        <v>5347877</v>
      </c>
      <c r="AD23" s="6"/>
    </row>
    <row r="24" spans="1:31" x14ac:dyDescent="0.3">
      <c r="A24" s="16" t="s">
        <v>22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22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3">
      <c r="A25" s="13" t="s">
        <v>17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17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3">
      <c r="A26" s="13" t="s">
        <v>18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18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3">
      <c r="A27" s="13" t="s">
        <v>19</v>
      </c>
      <c r="B27" s="14"/>
      <c r="C27" s="14"/>
      <c r="D27" s="14"/>
      <c r="E27" s="14"/>
      <c r="F27" s="14"/>
      <c r="G27" s="14"/>
      <c r="H27" s="14"/>
      <c r="I27" s="14"/>
      <c r="J27" s="15"/>
      <c r="K27" s="13">
        <f>4094</f>
        <v>4094</v>
      </c>
      <c r="L27" s="14"/>
      <c r="M27" s="15"/>
      <c r="N27" s="5"/>
      <c r="O27" s="5"/>
      <c r="P27" s="13" t="s">
        <v>19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4094</v>
      </c>
      <c r="AD27" s="6"/>
      <c r="AE27" s="3">
        <f>AC22+AC27</f>
        <v>187882</v>
      </c>
    </row>
    <row r="28" spans="1:31" x14ac:dyDescent="0.3">
      <c r="A28" s="13" t="s">
        <v>20</v>
      </c>
      <c r="B28" s="14"/>
      <c r="C28" s="14"/>
      <c r="D28" s="14"/>
      <c r="E28" s="14"/>
      <c r="F28" s="14"/>
      <c r="G28" s="14"/>
      <c r="H28" s="14"/>
      <c r="I28" s="14"/>
      <c r="J28" s="15"/>
      <c r="K28" s="13">
        <f>188125</f>
        <v>188125</v>
      </c>
      <c r="L28" s="14"/>
      <c r="M28" s="15"/>
      <c r="N28" s="5"/>
      <c r="O28" s="5"/>
      <c r="P28" s="13" t="s">
        <v>20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188125</v>
      </c>
      <c r="AD28" s="6"/>
      <c r="AE28" s="3">
        <f>AC23+AC28</f>
        <v>5536002</v>
      </c>
    </row>
    <row r="29" spans="1:3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5723884</v>
      </c>
    </row>
    <row r="30" spans="1:3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9" spans="13:13" x14ac:dyDescent="0.3">
      <c r="M39" s="7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30"/>
  <sheetViews>
    <sheetView workbookViewId="0">
      <selection activeCell="K17" sqref="K17:M17"/>
    </sheetView>
  </sheetViews>
  <sheetFormatPr defaultRowHeight="14.4" x14ac:dyDescent="0.3"/>
  <cols>
    <col min="2" max="2" width="8.6640625" customWidth="1"/>
    <col min="3" max="3" width="7.5546875" customWidth="1"/>
    <col min="4" max="4" width="7.109375" customWidth="1"/>
    <col min="5" max="5" width="5.88671875" customWidth="1"/>
    <col min="7" max="7" width="8.5546875" customWidth="1"/>
    <col min="8" max="8" width="9.109375" hidden="1" customWidth="1"/>
    <col min="9" max="9" width="3.88671875" hidden="1" customWidth="1"/>
    <col min="10" max="10" width="9.109375" hidden="1" customWidth="1"/>
    <col min="23" max="23" width="1.109375" customWidth="1"/>
    <col min="24" max="25" width="9.109375" hidden="1" customWidth="1"/>
  </cols>
  <sheetData>
    <row r="1" spans="1:30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3">
      <c r="A2" s="5"/>
      <c r="B2" s="19" t="s">
        <v>54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25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3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3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3">
      <c r="A6" s="5"/>
      <c r="B6" s="5"/>
      <c r="C6" s="5"/>
      <c r="D6" s="5"/>
      <c r="E6" s="20" t="s">
        <v>32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33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23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23</v>
      </c>
      <c r="AC7" s="3"/>
      <c r="AD7" s="6"/>
    </row>
    <row r="8" spans="1:30" x14ac:dyDescent="0.3">
      <c r="A8" s="16" t="s">
        <v>16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11571945</v>
      </c>
      <c r="L8" s="14"/>
      <c r="M8" s="15"/>
      <c r="N8" s="5"/>
      <c r="O8" s="5"/>
      <c r="P8" s="16" t="s">
        <v>16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288945</v>
      </c>
      <c r="AA8" s="14"/>
      <c r="AB8" s="15"/>
      <c r="AC8" s="3">
        <f>K8+Z8</f>
        <v>11860890</v>
      </c>
      <c r="AD8" s="6"/>
    </row>
    <row r="9" spans="1:30" x14ac:dyDescent="0.3">
      <c r="A9" s="13" t="s">
        <v>17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137597</v>
      </c>
      <c r="L9" s="14"/>
      <c r="M9" s="15"/>
      <c r="N9" s="5"/>
      <c r="O9" s="5"/>
      <c r="P9" s="13" t="s">
        <v>17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137597</v>
      </c>
      <c r="AD9" s="6"/>
    </row>
    <row r="10" spans="1:30" x14ac:dyDescent="0.3">
      <c r="A10" s="13" t="s">
        <v>18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456966</v>
      </c>
      <c r="L10" s="14"/>
      <c r="M10" s="15"/>
      <c r="N10" s="5"/>
      <c r="O10" s="5"/>
      <c r="P10" s="13" t="s">
        <v>18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456966</v>
      </c>
      <c r="AD10" s="6"/>
    </row>
    <row r="11" spans="1:30" x14ac:dyDescent="0.3">
      <c r="A11" s="13" t="s">
        <v>19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4994292</v>
      </c>
      <c r="L11" s="14"/>
      <c r="M11" s="15"/>
      <c r="N11" s="5"/>
      <c r="O11" s="5"/>
      <c r="P11" s="13" t="s">
        <v>19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65034</v>
      </c>
      <c r="AA11" s="14"/>
      <c r="AB11" s="15"/>
      <c r="AC11" s="3">
        <f t="shared" si="0"/>
        <v>5059326</v>
      </c>
      <c r="AD11" s="6"/>
    </row>
    <row r="12" spans="1:30" x14ac:dyDescent="0.3">
      <c r="A12" s="13" t="s">
        <v>20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5983090</v>
      </c>
      <c r="L12" s="14"/>
      <c r="M12" s="15"/>
      <c r="N12" s="5"/>
      <c r="O12" s="5"/>
      <c r="P12" s="13" t="s">
        <v>27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223911</v>
      </c>
      <c r="AA12" s="14"/>
      <c r="AB12" s="15"/>
      <c r="AC12" s="3">
        <f t="shared" si="0"/>
        <v>6207001</v>
      </c>
      <c r="AD12" s="6"/>
    </row>
    <row r="13" spans="1:30" x14ac:dyDescent="0.3">
      <c r="A13" s="16" t="s">
        <v>24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26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3">
      <c r="A15" s="13" t="s">
        <v>17</v>
      </c>
      <c r="B15" s="14"/>
      <c r="C15" s="14"/>
      <c r="D15" s="14"/>
      <c r="E15" s="14"/>
      <c r="F15" s="14"/>
      <c r="G15" s="14"/>
      <c r="H15" s="14"/>
      <c r="I15" s="14"/>
      <c r="J15" s="15"/>
      <c r="K15" s="13">
        <f>7053+130544</f>
        <v>137597</v>
      </c>
      <c r="L15" s="14"/>
      <c r="M15" s="15"/>
      <c r="N15" s="5"/>
      <c r="O15" s="5"/>
      <c r="P15" s="13" t="s">
        <v>17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137597</v>
      </c>
      <c r="AD15" s="6"/>
    </row>
    <row r="16" spans="1:30" x14ac:dyDescent="0.3">
      <c r="A16" s="13" t="s">
        <v>18</v>
      </c>
      <c r="B16" s="14"/>
      <c r="C16" s="14"/>
      <c r="D16" s="14"/>
      <c r="E16" s="14"/>
      <c r="F16" s="14"/>
      <c r="G16" s="14"/>
      <c r="H16" s="14"/>
      <c r="I16" s="14"/>
      <c r="J16" s="15"/>
      <c r="K16" s="13">
        <f>410700+46266</f>
        <v>456966</v>
      </c>
      <c r="L16" s="14"/>
      <c r="M16" s="15"/>
      <c r="N16" s="5"/>
      <c r="O16" s="5"/>
      <c r="P16" s="13" t="s">
        <v>18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456966</v>
      </c>
      <c r="AD16" s="6"/>
    </row>
    <row r="17" spans="1:31" x14ac:dyDescent="0.3">
      <c r="A17" s="13" t="s">
        <v>19</v>
      </c>
      <c r="B17" s="14"/>
      <c r="C17" s="14"/>
      <c r="D17" s="14"/>
      <c r="E17" s="14"/>
      <c r="F17" s="14"/>
      <c r="G17" s="14"/>
      <c r="H17" s="14"/>
      <c r="I17" s="14"/>
      <c r="J17" s="15"/>
      <c r="K17" s="13">
        <f>3964368+639873+67107+152182-77</f>
        <v>4823453</v>
      </c>
      <c r="L17" s="14"/>
      <c r="M17" s="15"/>
      <c r="N17" s="5"/>
      <c r="O17" s="5"/>
      <c r="P17" s="13" t="s">
        <v>19</v>
      </c>
      <c r="Q17" s="14"/>
      <c r="R17" s="14"/>
      <c r="S17" s="14"/>
      <c r="T17" s="14"/>
      <c r="U17" s="14"/>
      <c r="V17" s="14"/>
      <c r="W17" s="14"/>
      <c r="X17" s="14"/>
      <c r="Y17" s="15"/>
      <c r="Z17" s="13">
        <f>37334+8544</f>
        <v>45878</v>
      </c>
      <c r="AA17" s="14"/>
      <c r="AB17" s="15"/>
      <c r="AC17" s="3">
        <f t="shared" si="0"/>
        <v>4869331</v>
      </c>
      <c r="AD17" s="6"/>
    </row>
    <row r="18" spans="1:31" x14ac:dyDescent="0.3">
      <c r="A18" s="13" t="s">
        <v>20</v>
      </c>
      <c r="B18" s="14"/>
      <c r="C18" s="14"/>
      <c r="D18" s="14"/>
      <c r="E18" s="14"/>
      <c r="F18" s="14"/>
      <c r="G18" s="14"/>
      <c r="H18" s="14"/>
      <c r="I18" s="14"/>
      <c r="J18" s="15"/>
      <c r="K18" s="13">
        <f>770748+133851+12638+42974</f>
        <v>960211</v>
      </c>
      <c r="L18" s="14"/>
      <c r="M18" s="15"/>
      <c r="N18" s="5"/>
      <c r="O18" s="5"/>
      <c r="P18" s="13" t="s">
        <v>27</v>
      </c>
      <c r="Q18" s="14"/>
      <c r="R18" s="14"/>
      <c r="S18" s="14"/>
      <c r="T18" s="14"/>
      <c r="U18" s="14"/>
      <c r="V18" s="14"/>
      <c r="W18" s="14"/>
      <c r="X18" s="14"/>
      <c r="Y18" s="15"/>
      <c r="Z18" s="13">
        <f>2421+155262</f>
        <v>157683</v>
      </c>
      <c r="AA18" s="14"/>
      <c r="AB18" s="15"/>
      <c r="AC18" s="3">
        <f t="shared" si="0"/>
        <v>1117894</v>
      </c>
      <c r="AD18" s="6"/>
    </row>
    <row r="19" spans="1:31" x14ac:dyDescent="0.3">
      <c r="A19" s="16" t="s">
        <v>21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21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3">
      <c r="A20" s="13" t="s">
        <v>17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17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3">
      <c r="A21" s="13" t="s">
        <v>18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18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3">
      <c r="A22" s="13" t="s">
        <v>19</v>
      </c>
      <c r="B22" s="14"/>
      <c r="C22" s="14"/>
      <c r="D22" s="14"/>
      <c r="E22" s="14"/>
      <c r="F22" s="14"/>
      <c r="G22" s="14"/>
      <c r="H22" s="14"/>
      <c r="I22" s="14"/>
      <c r="J22" s="15"/>
      <c r="K22" s="13">
        <f>167756</f>
        <v>167756</v>
      </c>
      <c r="L22" s="14"/>
      <c r="M22" s="15"/>
      <c r="N22" s="5"/>
      <c r="O22" s="5"/>
      <c r="P22" s="13" t="s">
        <v>19</v>
      </c>
      <c r="Q22" s="14"/>
      <c r="R22" s="14"/>
      <c r="S22" s="14"/>
      <c r="T22" s="14"/>
      <c r="U22" s="14"/>
      <c r="V22" s="14"/>
      <c r="W22" s="14"/>
      <c r="X22" s="14"/>
      <c r="Y22" s="15"/>
      <c r="Z22" s="13">
        <f>19156</f>
        <v>19156</v>
      </c>
      <c r="AA22" s="14"/>
      <c r="AB22" s="15"/>
      <c r="AC22" s="3">
        <f t="shared" si="0"/>
        <v>186912</v>
      </c>
      <c r="AD22" s="6"/>
    </row>
    <row r="23" spans="1:31" x14ac:dyDescent="0.3">
      <c r="A23" s="13" t="s">
        <v>20</v>
      </c>
      <c r="B23" s="14"/>
      <c r="C23" s="14"/>
      <c r="D23" s="14"/>
      <c r="E23" s="14"/>
      <c r="F23" s="14"/>
      <c r="G23" s="14"/>
      <c r="H23" s="14"/>
      <c r="I23" s="14"/>
      <c r="J23" s="15"/>
      <c r="K23" s="13">
        <f>4847199</f>
        <v>4847199</v>
      </c>
      <c r="L23" s="14"/>
      <c r="M23" s="15"/>
      <c r="N23" s="5"/>
      <c r="O23" s="5"/>
      <c r="P23" s="13" t="s">
        <v>20</v>
      </c>
      <c r="Q23" s="14"/>
      <c r="R23" s="14"/>
      <c r="S23" s="14"/>
      <c r="T23" s="14"/>
      <c r="U23" s="14"/>
      <c r="V23" s="14"/>
      <c r="W23" s="14"/>
      <c r="X23" s="14"/>
      <c r="Y23" s="15"/>
      <c r="Z23" s="13">
        <f>19668+46560</f>
        <v>66228</v>
      </c>
      <c r="AA23" s="14"/>
      <c r="AB23" s="15"/>
      <c r="AC23" s="3">
        <f t="shared" si="0"/>
        <v>4913427</v>
      </c>
      <c r="AD23" s="6"/>
    </row>
    <row r="24" spans="1:31" x14ac:dyDescent="0.3">
      <c r="A24" s="16" t="s">
        <v>22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22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3">
      <c r="A25" s="13" t="s">
        <v>17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17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3">
      <c r="A26" s="13" t="s">
        <v>18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18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  <c r="AE26" s="3"/>
    </row>
    <row r="27" spans="1:31" x14ac:dyDescent="0.3">
      <c r="A27" s="13" t="s">
        <v>19</v>
      </c>
      <c r="B27" s="14"/>
      <c r="C27" s="14"/>
      <c r="D27" s="14"/>
      <c r="E27" s="14"/>
      <c r="F27" s="14"/>
      <c r="G27" s="14"/>
      <c r="H27" s="14"/>
      <c r="I27" s="14"/>
      <c r="J27" s="15"/>
      <c r="K27" s="13">
        <f>3083</f>
        <v>3083</v>
      </c>
      <c r="L27" s="14"/>
      <c r="M27" s="15"/>
      <c r="N27" s="5"/>
      <c r="O27" s="5"/>
      <c r="P27" s="13" t="s">
        <v>19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3083</v>
      </c>
      <c r="AD27" s="6"/>
      <c r="AE27" s="3">
        <f>AC22+AC27</f>
        <v>189995</v>
      </c>
    </row>
    <row r="28" spans="1:31" x14ac:dyDescent="0.3">
      <c r="A28" s="13" t="s">
        <v>20</v>
      </c>
      <c r="B28" s="14"/>
      <c r="C28" s="14"/>
      <c r="D28" s="14"/>
      <c r="E28" s="14"/>
      <c r="F28" s="14"/>
      <c r="G28" s="14"/>
      <c r="H28" s="14"/>
      <c r="I28" s="14"/>
      <c r="J28" s="15"/>
      <c r="K28" s="13">
        <f>175680</f>
        <v>175680</v>
      </c>
      <c r="L28" s="14"/>
      <c r="M28" s="15"/>
      <c r="N28" s="5"/>
      <c r="O28" s="5"/>
      <c r="P28" s="13" t="s">
        <v>20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175680</v>
      </c>
      <c r="AD28" s="6"/>
      <c r="AE28" s="3">
        <f>AC23+AC28</f>
        <v>5089107</v>
      </c>
    </row>
    <row r="29" spans="1:3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5279102</v>
      </c>
    </row>
    <row r="30" spans="1:3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E30" s="3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30"/>
  <sheetViews>
    <sheetView zoomScaleNormal="100" workbookViewId="0">
      <selection activeCell="G29" sqref="G29"/>
    </sheetView>
  </sheetViews>
  <sheetFormatPr defaultRowHeight="14.4" x14ac:dyDescent="0.3"/>
  <cols>
    <col min="2" max="2" width="8.6640625" customWidth="1"/>
    <col min="3" max="3" width="7.5546875" customWidth="1"/>
    <col min="4" max="4" width="7.109375" customWidth="1"/>
    <col min="5" max="5" width="5.88671875" customWidth="1"/>
    <col min="7" max="7" width="8.5546875" customWidth="1"/>
    <col min="8" max="8" width="9.109375" hidden="1" customWidth="1"/>
    <col min="9" max="9" width="3.88671875" hidden="1" customWidth="1"/>
    <col min="10" max="10" width="9.109375" hidden="1" customWidth="1"/>
    <col min="23" max="23" width="1.109375" customWidth="1"/>
    <col min="24" max="25" width="9.109375" hidden="1" customWidth="1"/>
  </cols>
  <sheetData>
    <row r="1" spans="1:30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3">
      <c r="A2" s="5"/>
      <c r="B2" s="19" t="s">
        <v>54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25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3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3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3">
      <c r="A6" s="5"/>
      <c r="B6" s="5"/>
      <c r="C6" s="5"/>
      <c r="D6" s="5"/>
      <c r="E6" s="20" t="s">
        <v>34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35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23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23</v>
      </c>
      <c r="AC7" s="3"/>
      <c r="AD7" s="6"/>
    </row>
    <row r="8" spans="1:30" x14ac:dyDescent="0.3">
      <c r="A8" s="16" t="s">
        <v>16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11230243</v>
      </c>
      <c r="L8" s="14"/>
      <c r="M8" s="15"/>
      <c r="N8" s="5"/>
      <c r="O8" s="5"/>
      <c r="P8" s="16" t="s">
        <v>16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263063</v>
      </c>
      <c r="AA8" s="14"/>
      <c r="AB8" s="15"/>
      <c r="AC8" s="3">
        <f>K8+Z8</f>
        <v>11493306</v>
      </c>
      <c r="AD8" s="6"/>
    </row>
    <row r="9" spans="1:30" x14ac:dyDescent="0.3">
      <c r="A9" s="13" t="s">
        <v>17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125267</v>
      </c>
      <c r="L9" s="14"/>
      <c r="M9" s="15"/>
      <c r="N9" s="5"/>
      <c r="O9" s="5"/>
      <c r="P9" s="13" t="s">
        <v>17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125267</v>
      </c>
      <c r="AD9" s="6"/>
    </row>
    <row r="10" spans="1:30" x14ac:dyDescent="0.3">
      <c r="A10" s="13" t="s">
        <v>18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495551</v>
      </c>
      <c r="L10" s="14"/>
      <c r="M10" s="15"/>
      <c r="N10" s="5"/>
      <c r="O10" s="5"/>
      <c r="P10" s="13" t="s">
        <v>18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495551</v>
      </c>
      <c r="AD10" s="6"/>
    </row>
    <row r="11" spans="1:30" x14ac:dyDescent="0.3">
      <c r="A11" s="13" t="s">
        <v>19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4969476</v>
      </c>
      <c r="L11" s="14"/>
      <c r="M11" s="15"/>
      <c r="N11" s="5"/>
      <c r="O11" s="5"/>
      <c r="P11" s="13" t="s">
        <v>19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59343</v>
      </c>
      <c r="AA11" s="14"/>
      <c r="AB11" s="15"/>
      <c r="AC11" s="3">
        <f t="shared" si="0"/>
        <v>5028819</v>
      </c>
      <c r="AD11" s="6"/>
    </row>
    <row r="12" spans="1:30" x14ac:dyDescent="0.3">
      <c r="A12" s="13" t="s">
        <v>20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5639949</v>
      </c>
      <c r="L12" s="14"/>
      <c r="M12" s="15"/>
      <c r="N12" s="5"/>
      <c r="O12" s="5"/>
      <c r="P12" s="13" t="s">
        <v>27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203720</v>
      </c>
      <c r="AA12" s="14"/>
      <c r="AB12" s="15"/>
      <c r="AC12" s="3">
        <f t="shared" si="0"/>
        <v>5843669</v>
      </c>
      <c r="AD12" s="6"/>
    </row>
    <row r="13" spans="1:30" x14ac:dyDescent="0.3">
      <c r="A13" s="16" t="s">
        <v>24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26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3">
      <c r="A15" s="13" t="s">
        <v>17</v>
      </c>
      <c r="B15" s="14"/>
      <c r="C15" s="14"/>
      <c r="D15" s="14"/>
      <c r="E15" s="14"/>
      <c r="F15" s="14"/>
      <c r="G15" s="14"/>
      <c r="H15" s="14"/>
      <c r="I15" s="14"/>
      <c r="J15" s="15"/>
      <c r="K15" s="13">
        <f>5669+119598</f>
        <v>125267</v>
      </c>
      <c r="L15" s="14"/>
      <c r="M15" s="15"/>
      <c r="N15" s="5"/>
      <c r="O15" s="5"/>
      <c r="P15" s="13" t="s">
        <v>17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125267</v>
      </c>
      <c r="AD15" s="6"/>
    </row>
    <row r="16" spans="1:30" x14ac:dyDescent="0.3">
      <c r="A16" s="13" t="s">
        <v>18</v>
      </c>
      <c r="B16" s="14"/>
      <c r="C16" s="14"/>
      <c r="D16" s="14"/>
      <c r="E16" s="14"/>
      <c r="F16" s="14"/>
      <c r="G16" s="14"/>
      <c r="H16" s="14"/>
      <c r="I16" s="14"/>
      <c r="J16" s="15"/>
      <c r="K16" s="13">
        <f>449447+46104</f>
        <v>495551</v>
      </c>
      <c r="L16" s="14"/>
      <c r="M16" s="15"/>
      <c r="N16" s="5"/>
      <c r="O16" s="5"/>
      <c r="P16" s="13" t="s">
        <v>18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495551</v>
      </c>
      <c r="AD16" s="6"/>
    </row>
    <row r="17" spans="1:31" x14ac:dyDescent="0.3">
      <c r="A17" s="13" t="s">
        <v>19</v>
      </c>
      <c r="B17" s="14"/>
      <c r="C17" s="14"/>
      <c r="D17" s="14"/>
      <c r="E17" s="14"/>
      <c r="F17" s="14"/>
      <c r="G17" s="14"/>
      <c r="H17" s="14"/>
      <c r="I17" s="14"/>
      <c r="J17" s="15"/>
      <c r="K17" s="13">
        <f>3963785+643918+57733+161563-53</f>
        <v>4826946</v>
      </c>
      <c r="L17" s="14"/>
      <c r="M17" s="15"/>
      <c r="N17" s="5"/>
      <c r="O17" s="5"/>
      <c r="P17" s="13" t="s">
        <v>19</v>
      </c>
      <c r="Q17" s="14"/>
      <c r="R17" s="14"/>
      <c r="S17" s="14"/>
      <c r="T17" s="14"/>
      <c r="U17" s="14"/>
      <c r="V17" s="14"/>
      <c r="W17" s="14"/>
      <c r="X17" s="14"/>
      <c r="Y17" s="15"/>
      <c r="Z17" s="13">
        <f>35368+8557</f>
        <v>43925</v>
      </c>
      <c r="AA17" s="14"/>
      <c r="AB17" s="15"/>
      <c r="AC17" s="3">
        <f t="shared" si="0"/>
        <v>4870871</v>
      </c>
      <c r="AD17" s="6"/>
    </row>
    <row r="18" spans="1:31" x14ac:dyDescent="0.3">
      <c r="A18" s="13" t="s">
        <v>20</v>
      </c>
      <c r="B18" s="14"/>
      <c r="C18" s="14"/>
      <c r="D18" s="14"/>
      <c r="E18" s="14"/>
      <c r="F18" s="14"/>
      <c r="G18" s="14"/>
      <c r="H18" s="14"/>
      <c r="I18" s="14"/>
      <c r="J18" s="15"/>
      <c r="K18" s="13">
        <f>715526+122929+11822+48690</f>
        <v>898967</v>
      </c>
      <c r="L18" s="14"/>
      <c r="M18" s="15"/>
      <c r="N18" s="5"/>
      <c r="O18" s="5"/>
      <c r="P18" s="13" t="s">
        <v>27</v>
      </c>
      <c r="Q18" s="14"/>
      <c r="R18" s="14"/>
      <c r="S18" s="14"/>
      <c r="T18" s="14"/>
      <c r="U18" s="14"/>
      <c r="V18" s="14"/>
      <c r="W18" s="14"/>
      <c r="X18" s="14"/>
      <c r="Y18" s="15"/>
      <c r="Z18" s="13">
        <f>1919+143194</f>
        <v>145113</v>
      </c>
      <c r="AA18" s="14"/>
      <c r="AB18" s="15"/>
      <c r="AC18" s="3">
        <f t="shared" si="0"/>
        <v>1044080</v>
      </c>
      <c r="AD18" s="6"/>
    </row>
    <row r="19" spans="1:31" x14ac:dyDescent="0.3">
      <c r="A19" s="16" t="s">
        <v>21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21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3">
      <c r="A20" s="13" t="s">
        <v>17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17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3">
      <c r="A21" s="13" t="s">
        <v>18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18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3">
      <c r="A22" s="13" t="s">
        <v>19</v>
      </c>
      <c r="B22" s="14"/>
      <c r="C22" s="14"/>
      <c r="D22" s="14"/>
      <c r="E22" s="14"/>
      <c r="F22" s="14"/>
      <c r="G22" s="14"/>
      <c r="H22" s="14"/>
      <c r="I22" s="14"/>
      <c r="J22" s="15"/>
      <c r="K22" s="13">
        <f>139865</f>
        <v>139865</v>
      </c>
      <c r="L22" s="14"/>
      <c r="M22" s="15"/>
      <c r="N22" s="5"/>
      <c r="O22" s="5"/>
      <c r="P22" s="13" t="s">
        <v>19</v>
      </c>
      <c r="Q22" s="14"/>
      <c r="R22" s="14"/>
      <c r="S22" s="14"/>
      <c r="T22" s="14"/>
      <c r="U22" s="14"/>
      <c r="V22" s="14"/>
      <c r="W22" s="14"/>
      <c r="X22" s="14"/>
      <c r="Y22" s="15"/>
      <c r="Z22" s="13">
        <f>15418</f>
        <v>15418</v>
      </c>
      <c r="AA22" s="14"/>
      <c r="AB22" s="15"/>
      <c r="AC22" s="3">
        <f t="shared" si="0"/>
        <v>155283</v>
      </c>
      <c r="AD22" s="6"/>
    </row>
    <row r="23" spans="1:31" x14ac:dyDescent="0.3">
      <c r="A23" s="13" t="s">
        <v>20</v>
      </c>
      <c r="B23" s="14"/>
      <c r="C23" s="14"/>
      <c r="D23" s="14"/>
      <c r="E23" s="14"/>
      <c r="F23" s="14"/>
      <c r="G23" s="14"/>
      <c r="H23" s="14"/>
      <c r="I23" s="14"/>
      <c r="J23" s="15"/>
      <c r="K23" s="13">
        <f>4563355</f>
        <v>4563355</v>
      </c>
      <c r="L23" s="14"/>
      <c r="M23" s="15"/>
      <c r="N23" s="5"/>
      <c r="O23" s="5"/>
      <c r="P23" s="13" t="s">
        <v>20</v>
      </c>
      <c r="Q23" s="14"/>
      <c r="R23" s="14"/>
      <c r="S23" s="14"/>
      <c r="T23" s="14"/>
      <c r="U23" s="14"/>
      <c r="V23" s="14"/>
      <c r="W23" s="14"/>
      <c r="X23" s="14"/>
      <c r="Y23" s="15"/>
      <c r="Z23" s="13">
        <f>19607+39000</f>
        <v>58607</v>
      </c>
      <c r="AA23" s="14"/>
      <c r="AB23" s="15"/>
      <c r="AC23" s="3">
        <f t="shared" si="0"/>
        <v>4621962</v>
      </c>
      <c r="AD23" s="6"/>
    </row>
    <row r="24" spans="1:31" x14ac:dyDescent="0.3">
      <c r="A24" s="16" t="s">
        <v>22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22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3">
      <c r="A25" s="13" t="s">
        <v>17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17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3">
      <c r="A26" s="13" t="s">
        <v>18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18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  <c r="AE26" s="3"/>
    </row>
    <row r="27" spans="1:31" x14ac:dyDescent="0.3">
      <c r="A27" s="13" t="s">
        <v>19</v>
      </c>
      <c r="B27" s="14"/>
      <c r="C27" s="14"/>
      <c r="D27" s="14"/>
      <c r="E27" s="14"/>
      <c r="F27" s="14"/>
      <c r="G27" s="14"/>
      <c r="H27" s="14"/>
      <c r="I27" s="14"/>
      <c r="J27" s="15"/>
      <c r="K27" s="13">
        <f>2665</f>
        <v>2665</v>
      </c>
      <c r="L27" s="14"/>
      <c r="M27" s="15"/>
      <c r="N27" s="5"/>
      <c r="O27" s="5"/>
      <c r="P27" s="13" t="s">
        <v>19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2665</v>
      </c>
      <c r="AD27" s="6"/>
      <c r="AE27" s="3">
        <f>AC22+AC27</f>
        <v>157948</v>
      </c>
    </row>
    <row r="28" spans="1:31" x14ac:dyDescent="0.3">
      <c r="A28" s="13" t="s">
        <v>20</v>
      </c>
      <c r="B28" s="14"/>
      <c r="C28" s="14"/>
      <c r="D28" s="14"/>
      <c r="E28" s="14"/>
      <c r="F28" s="14"/>
      <c r="G28" s="14"/>
      <c r="H28" s="14"/>
      <c r="I28" s="14"/>
      <c r="J28" s="15"/>
      <c r="K28" s="13">
        <f>177627</f>
        <v>177627</v>
      </c>
      <c r="L28" s="14"/>
      <c r="M28" s="15"/>
      <c r="N28" s="5"/>
      <c r="O28" s="5"/>
      <c r="P28" s="13" t="s">
        <v>20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177627</v>
      </c>
      <c r="AD28" s="6"/>
      <c r="AE28" s="3">
        <f>AC23+AC28</f>
        <v>4799589</v>
      </c>
    </row>
    <row r="29" spans="1:3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4957537</v>
      </c>
    </row>
    <row r="30" spans="1:3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E30" s="3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0"/>
  <sheetViews>
    <sheetView workbookViewId="0">
      <selection activeCell="B2" sqref="B2:L4"/>
    </sheetView>
  </sheetViews>
  <sheetFormatPr defaultRowHeight="14.4" x14ac:dyDescent="0.3"/>
  <cols>
    <col min="2" max="2" width="8.6640625" customWidth="1"/>
    <col min="3" max="3" width="7.5546875" customWidth="1"/>
    <col min="4" max="4" width="7.109375" customWidth="1"/>
    <col min="5" max="5" width="5.88671875" customWidth="1"/>
    <col min="7" max="7" width="8.5546875" customWidth="1"/>
    <col min="8" max="8" width="9.109375" hidden="1" customWidth="1"/>
    <col min="9" max="9" width="3.88671875" hidden="1" customWidth="1"/>
    <col min="10" max="10" width="9.109375" hidden="1" customWidth="1"/>
    <col min="23" max="23" width="1.109375" customWidth="1"/>
    <col min="24" max="25" width="9.109375" hidden="1" customWidth="1"/>
  </cols>
  <sheetData>
    <row r="1" spans="1:30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3">
      <c r="A2" s="5"/>
      <c r="B2" s="19" t="s">
        <v>54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25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3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3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3">
      <c r="A6" s="5"/>
      <c r="B6" s="5"/>
      <c r="C6" s="5"/>
      <c r="D6" s="5"/>
      <c r="E6" s="20" t="s">
        <v>36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37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23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23</v>
      </c>
      <c r="AC7" s="3"/>
      <c r="AD7" s="6"/>
    </row>
    <row r="8" spans="1:30" x14ac:dyDescent="0.3">
      <c r="A8" s="16" t="s">
        <v>16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0</v>
      </c>
      <c r="L8" s="14"/>
      <c r="M8" s="15"/>
      <c r="N8" s="5"/>
      <c r="O8" s="5"/>
      <c r="P8" s="16" t="s">
        <v>16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0</v>
      </c>
      <c r="AA8" s="14"/>
      <c r="AB8" s="15"/>
      <c r="AC8" s="3">
        <f>K8+Z8</f>
        <v>0</v>
      </c>
      <c r="AD8" s="6"/>
    </row>
    <row r="9" spans="1:30" x14ac:dyDescent="0.3">
      <c r="A9" s="13" t="s">
        <v>17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0</v>
      </c>
      <c r="L9" s="14"/>
      <c r="M9" s="15"/>
      <c r="N9" s="5"/>
      <c r="O9" s="5"/>
      <c r="P9" s="13" t="s">
        <v>17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0</v>
      </c>
      <c r="AD9" s="6"/>
    </row>
    <row r="10" spans="1:30" x14ac:dyDescent="0.3">
      <c r="A10" s="13" t="s">
        <v>18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0</v>
      </c>
      <c r="L10" s="14"/>
      <c r="M10" s="15"/>
      <c r="N10" s="5"/>
      <c r="O10" s="5"/>
      <c r="P10" s="13" t="s">
        <v>18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0</v>
      </c>
      <c r="AD10" s="6"/>
    </row>
    <row r="11" spans="1:30" x14ac:dyDescent="0.3">
      <c r="A11" s="13" t="s">
        <v>19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0</v>
      </c>
      <c r="L11" s="14"/>
      <c r="M11" s="15"/>
      <c r="N11" s="5"/>
      <c r="O11" s="5"/>
      <c r="P11" s="13" t="s">
        <v>19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0</v>
      </c>
      <c r="AA11" s="14"/>
      <c r="AB11" s="15"/>
      <c r="AC11" s="3">
        <f t="shared" si="0"/>
        <v>0</v>
      </c>
      <c r="AD11" s="6"/>
    </row>
    <row r="12" spans="1:30" x14ac:dyDescent="0.3">
      <c r="A12" s="13" t="s">
        <v>20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0</v>
      </c>
      <c r="L12" s="14"/>
      <c r="M12" s="15"/>
      <c r="N12" s="5"/>
      <c r="O12" s="5"/>
      <c r="P12" s="13" t="s">
        <v>27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0</v>
      </c>
      <c r="AA12" s="14"/>
      <c r="AB12" s="15"/>
      <c r="AC12" s="3">
        <f t="shared" si="0"/>
        <v>0</v>
      </c>
      <c r="AD12" s="6"/>
    </row>
    <row r="13" spans="1:30" x14ac:dyDescent="0.3">
      <c r="A13" s="16" t="s">
        <v>24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26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3">
      <c r="A15" s="13" t="s">
        <v>17</v>
      </c>
      <c r="B15" s="14"/>
      <c r="C15" s="14"/>
      <c r="D15" s="14"/>
      <c r="E15" s="14"/>
      <c r="F15" s="14"/>
      <c r="G15" s="14"/>
      <c r="H15" s="14"/>
      <c r="I15" s="14"/>
      <c r="J15" s="15"/>
      <c r="K15" s="13"/>
      <c r="L15" s="14"/>
      <c r="M15" s="15"/>
      <c r="N15" s="5"/>
      <c r="O15" s="5"/>
      <c r="P15" s="13" t="s">
        <v>17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0</v>
      </c>
      <c r="AD15" s="6"/>
    </row>
    <row r="16" spans="1:30" x14ac:dyDescent="0.3">
      <c r="A16" s="13" t="s">
        <v>18</v>
      </c>
      <c r="B16" s="14"/>
      <c r="C16" s="14"/>
      <c r="D16" s="14"/>
      <c r="E16" s="14"/>
      <c r="F16" s="14"/>
      <c r="G16" s="14"/>
      <c r="H16" s="14"/>
      <c r="I16" s="14"/>
      <c r="J16" s="15"/>
      <c r="K16" s="13"/>
      <c r="L16" s="14"/>
      <c r="M16" s="15"/>
      <c r="N16" s="5"/>
      <c r="O16" s="5"/>
      <c r="P16" s="13" t="s">
        <v>18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0</v>
      </c>
      <c r="AD16" s="6"/>
    </row>
    <row r="17" spans="1:31" x14ac:dyDescent="0.3">
      <c r="A17" s="13" t="s">
        <v>19</v>
      </c>
      <c r="B17" s="14"/>
      <c r="C17" s="14"/>
      <c r="D17" s="14"/>
      <c r="E17" s="14"/>
      <c r="F17" s="14"/>
      <c r="G17" s="14"/>
      <c r="H17" s="14"/>
      <c r="I17" s="14"/>
      <c r="J17" s="15"/>
      <c r="K17" s="13"/>
      <c r="L17" s="14"/>
      <c r="M17" s="15"/>
      <c r="N17" s="5"/>
      <c r="O17" s="5"/>
      <c r="P17" s="13" t="s">
        <v>19</v>
      </c>
      <c r="Q17" s="14"/>
      <c r="R17" s="14"/>
      <c r="S17" s="14"/>
      <c r="T17" s="14"/>
      <c r="U17" s="14"/>
      <c r="V17" s="14"/>
      <c r="W17" s="14"/>
      <c r="X17" s="14"/>
      <c r="Y17" s="15"/>
      <c r="Z17" s="13"/>
      <c r="AA17" s="14"/>
      <c r="AB17" s="15"/>
      <c r="AC17" s="3">
        <f t="shared" si="0"/>
        <v>0</v>
      </c>
      <c r="AD17" s="6"/>
    </row>
    <row r="18" spans="1:31" x14ac:dyDescent="0.3">
      <c r="A18" s="13" t="s">
        <v>20</v>
      </c>
      <c r="B18" s="14"/>
      <c r="C18" s="14"/>
      <c r="D18" s="14"/>
      <c r="E18" s="14"/>
      <c r="F18" s="14"/>
      <c r="G18" s="14"/>
      <c r="H18" s="14"/>
      <c r="I18" s="14"/>
      <c r="J18" s="15"/>
      <c r="K18" s="13"/>
      <c r="L18" s="14"/>
      <c r="M18" s="15"/>
      <c r="N18" s="5"/>
      <c r="O18" s="5"/>
      <c r="P18" s="13" t="s">
        <v>27</v>
      </c>
      <c r="Q18" s="14"/>
      <c r="R18" s="14"/>
      <c r="S18" s="14"/>
      <c r="T18" s="14"/>
      <c r="U18" s="14"/>
      <c r="V18" s="14"/>
      <c r="W18" s="14"/>
      <c r="X18" s="14"/>
      <c r="Y18" s="15"/>
      <c r="Z18" s="13"/>
      <c r="AA18" s="14"/>
      <c r="AB18" s="15"/>
      <c r="AC18" s="3">
        <f t="shared" si="0"/>
        <v>0</v>
      </c>
      <c r="AD18" s="6"/>
    </row>
    <row r="19" spans="1:31" x14ac:dyDescent="0.3">
      <c r="A19" s="16" t="s">
        <v>21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21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3">
      <c r="A20" s="13" t="s">
        <v>17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17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3">
      <c r="A21" s="13" t="s">
        <v>18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18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3">
      <c r="A22" s="13" t="s">
        <v>19</v>
      </c>
      <c r="B22" s="14"/>
      <c r="C22" s="14"/>
      <c r="D22" s="14"/>
      <c r="E22" s="14"/>
      <c r="F22" s="14"/>
      <c r="G22" s="14"/>
      <c r="H22" s="14"/>
      <c r="I22" s="14"/>
      <c r="J22" s="15"/>
      <c r="K22" s="13"/>
      <c r="L22" s="14"/>
      <c r="M22" s="15"/>
      <c r="N22" s="5"/>
      <c r="O22" s="5"/>
      <c r="P22" s="13" t="s">
        <v>19</v>
      </c>
      <c r="Q22" s="14"/>
      <c r="R22" s="14"/>
      <c r="S22" s="14"/>
      <c r="T22" s="14"/>
      <c r="U22" s="14"/>
      <c r="V22" s="14"/>
      <c r="W22" s="14"/>
      <c r="X22" s="14"/>
      <c r="Y22" s="15"/>
      <c r="Z22" s="13"/>
      <c r="AA22" s="14"/>
      <c r="AB22" s="15"/>
      <c r="AC22" s="3">
        <f t="shared" si="0"/>
        <v>0</v>
      </c>
      <c r="AD22" s="6"/>
    </row>
    <row r="23" spans="1:31" x14ac:dyDescent="0.3">
      <c r="A23" s="13" t="s">
        <v>20</v>
      </c>
      <c r="B23" s="14"/>
      <c r="C23" s="14"/>
      <c r="D23" s="14"/>
      <c r="E23" s="14"/>
      <c r="F23" s="14"/>
      <c r="G23" s="14"/>
      <c r="H23" s="14"/>
      <c r="I23" s="14"/>
      <c r="J23" s="15"/>
      <c r="K23" s="13"/>
      <c r="L23" s="14"/>
      <c r="M23" s="15"/>
      <c r="N23" s="5"/>
      <c r="O23" s="5"/>
      <c r="P23" s="13" t="s">
        <v>20</v>
      </c>
      <c r="Q23" s="14"/>
      <c r="R23" s="14"/>
      <c r="S23" s="14"/>
      <c r="T23" s="14"/>
      <c r="U23" s="14"/>
      <c r="V23" s="14"/>
      <c r="W23" s="14"/>
      <c r="X23" s="14"/>
      <c r="Y23" s="15"/>
      <c r="Z23" s="13"/>
      <c r="AA23" s="14"/>
      <c r="AB23" s="15"/>
      <c r="AC23" s="3">
        <f t="shared" si="0"/>
        <v>0</v>
      </c>
      <c r="AD23" s="6"/>
    </row>
    <row r="24" spans="1:31" x14ac:dyDescent="0.3">
      <c r="A24" s="16" t="s">
        <v>22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22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3">
      <c r="A25" s="13" t="s">
        <v>17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17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3">
      <c r="A26" s="13" t="s">
        <v>18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18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  <c r="AE26" s="3"/>
    </row>
    <row r="27" spans="1:31" x14ac:dyDescent="0.3">
      <c r="A27" s="13" t="s">
        <v>19</v>
      </c>
      <c r="B27" s="14"/>
      <c r="C27" s="14"/>
      <c r="D27" s="14"/>
      <c r="E27" s="14"/>
      <c r="F27" s="14"/>
      <c r="G27" s="14"/>
      <c r="H27" s="14"/>
      <c r="I27" s="14"/>
      <c r="J27" s="15"/>
      <c r="K27" s="13"/>
      <c r="L27" s="14"/>
      <c r="M27" s="15"/>
      <c r="N27" s="5"/>
      <c r="O27" s="5"/>
      <c r="P27" s="13" t="s">
        <v>19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0</v>
      </c>
      <c r="AD27" s="6"/>
      <c r="AE27" s="3">
        <f>AC22+AC27</f>
        <v>0</v>
      </c>
    </row>
    <row r="28" spans="1:31" x14ac:dyDescent="0.3">
      <c r="A28" s="13" t="s">
        <v>20</v>
      </c>
      <c r="B28" s="14"/>
      <c r="C28" s="14"/>
      <c r="D28" s="14"/>
      <c r="E28" s="14"/>
      <c r="F28" s="14"/>
      <c r="G28" s="14"/>
      <c r="H28" s="14"/>
      <c r="I28" s="14"/>
      <c r="J28" s="15"/>
      <c r="K28" s="13"/>
      <c r="L28" s="14"/>
      <c r="M28" s="15"/>
      <c r="N28" s="5"/>
      <c r="O28" s="5"/>
      <c r="P28" s="13" t="s">
        <v>20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0</v>
      </c>
      <c r="AD28" s="6"/>
      <c r="AE28" s="3">
        <f>AC23+AC28</f>
        <v>0</v>
      </c>
    </row>
    <row r="29" spans="1:3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0</v>
      </c>
    </row>
    <row r="30" spans="1:3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E30" s="3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30"/>
  <sheetViews>
    <sheetView workbookViewId="0">
      <selection activeCell="B2" sqref="B2:L4"/>
    </sheetView>
  </sheetViews>
  <sheetFormatPr defaultRowHeight="14.4" x14ac:dyDescent="0.3"/>
  <cols>
    <col min="2" max="2" width="8.6640625" customWidth="1"/>
    <col min="3" max="3" width="7.5546875" customWidth="1"/>
    <col min="4" max="4" width="7.109375" customWidth="1"/>
    <col min="5" max="5" width="5.88671875" customWidth="1"/>
    <col min="7" max="7" width="8.5546875" customWidth="1"/>
    <col min="8" max="8" width="9.109375" hidden="1" customWidth="1"/>
    <col min="9" max="9" width="3.88671875" hidden="1" customWidth="1"/>
    <col min="10" max="10" width="9.109375" hidden="1" customWidth="1"/>
    <col min="23" max="23" width="1.109375" customWidth="1"/>
    <col min="24" max="25" width="9.109375" hidden="1" customWidth="1"/>
  </cols>
  <sheetData>
    <row r="1" spans="1:30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3">
      <c r="A2" s="5"/>
      <c r="B2" s="19" t="s">
        <v>54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25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3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3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3">
      <c r="A6" s="5"/>
      <c r="B6" s="5"/>
      <c r="C6" s="5"/>
      <c r="D6" s="5"/>
      <c r="E6" s="20" t="s">
        <v>38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39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23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23</v>
      </c>
      <c r="AC7" s="3"/>
      <c r="AD7" s="6"/>
    </row>
    <row r="8" spans="1:30" x14ac:dyDescent="0.3">
      <c r="A8" s="16" t="s">
        <v>16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0</v>
      </c>
      <c r="L8" s="14"/>
      <c r="M8" s="15"/>
      <c r="N8" s="5"/>
      <c r="O8" s="5"/>
      <c r="P8" s="16" t="s">
        <v>16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0</v>
      </c>
      <c r="AA8" s="14"/>
      <c r="AB8" s="15"/>
      <c r="AC8" s="3">
        <f>K8+Z8</f>
        <v>0</v>
      </c>
      <c r="AD8" s="6"/>
    </row>
    <row r="9" spans="1:30" x14ac:dyDescent="0.3">
      <c r="A9" s="13" t="s">
        <v>17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0</v>
      </c>
      <c r="L9" s="14"/>
      <c r="M9" s="15"/>
      <c r="N9" s="5"/>
      <c r="O9" s="5"/>
      <c r="P9" s="13" t="s">
        <v>17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0</v>
      </c>
      <c r="AD9" s="6"/>
    </row>
    <row r="10" spans="1:30" x14ac:dyDescent="0.3">
      <c r="A10" s="13" t="s">
        <v>18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0</v>
      </c>
      <c r="L10" s="14"/>
      <c r="M10" s="15"/>
      <c r="N10" s="5"/>
      <c r="O10" s="5"/>
      <c r="P10" s="13" t="s">
        <v>18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0</v>
      </c>
      <c r="AD10" s="6"/>
    </row>
    <row r="11" spans="1:30" x14ac:dyDescent="0.3">
      <c r="A11" s="13" t="s">
        <v>19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0</v>
      </c>
      <c r="L11" s="14"/>
      <c r="M11" s="15"/>
      <c r="N11" s="5"/>
      <c r="O11" s="5"/>
      <c r="P11" s="13" t="s">
        <v>19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0</v>
      </c>
      <c r="AA11" s="14"/>
      <c r="AB11" s="15"/>
      <c r="AC11" s="3">
        <f t="shared" si="0"/>
        <v>0</v>
      </c>
      <c r="AD11" s="6"/>
    </row>
    <row r="12" spans="1:30" x14ac:dyDescent="0.3">
      <c r="A12" s="13" t="s">
        <v>20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0</v>
      </c>
      <c r="L12" s="14"/>
      <c r="M12" s="15"/>
      <c r="N12" s="5"/>
      <c r="O12" s="5"/>
      <c r="P12" s="13" t="s">
        <v>27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0</v>
      </c>
      <c r="AA12" s="14"/>
      <c r="AB12" s="15"/>
      <c r="AC12" s="3">
        <f t="shared" si="0"/>
        <v>0</v>
      </c>
      <c r="AD12" s="6"/>
    </row>
    <row r="13" spans="1:30" x14ac:dyDescent="0.3">
      <c r="A13" s="16" t="s">
        <v>24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26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3">
      <c r="A15" s="13" t="s">
        <v>17</v>
      </c>
      <c r="B15" s="14"/>
      <c r="C15" s="14"/>
      <c r="D15" s="14"/>
      <c r="E15" s="14"/>
      <c r="F15" s="14"/>
      <c r="G15" s="14"/>
      <c r="H15" s="14"/>
      <c r="I15" s="14"/>
      <c r="J15" s="15"/>
      <c r="K15" s="13"/>
      <c r="L15" s="14"/>
      <c r="M15" s="15"/>
      <c r="N15" s="5"/>
      <c r="O15" s="5"/>
      <c r="P15" s="13" t="s">
        <v>17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0</v>
      </c>
      <c r="AD15" s="6"/>
    </row>
    <row r="16" spans="1:30" x14ac:dyDescent="0.3">
      <c r="A16" s="13" t="s">
        <v>18</v>
      </c>
      <c r="B16" s="14"/>
      <c r="C16" s="14"/>
      <c r="D16" s="14"/>
      <c r="E16" s="14"/>
      <c r="F16" s="14"/>
      <c r="G16" s="14"/>
      <c r="H16" s="14"/>
      <c r="I16" s="14"/>
      <c r="J16" s="15"/>
      <c r="K16" s="13"/>
      <c r="L16" s="14"/>
      <c r="M16" s="15"/>
      <c r="N16" s="5"/>
      <c r="O16" s="5"/>
      <c r="P16" s="13" t="s">
        <v>18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0</v>
      </c>
      <c r="AD16" s="6"/>
    </row>
    <row r="17" spans="1:31" x14ac:dyDescent="0.3">
      <c r="A17" s="13" t="s">
        <v>19</v>
      </c>
      <c r="B17" s="14"/>
      <c r="C17" s="14"/>
      <c r="D17" s="14"/>
      <c r="E17" s="14"/>
      <c r="F17" s="14"/>
      <c r="G17" s="14"/>
      <c r="H17" s="14"/>
      <c r="I17" s="14"/>
      <c r="J17" s="15"/>
      <c r="K17" s="13"/>
      <c r="L17" s="14"/>
      <c r="M17" s="15"/>
      <c r="N17" s="5"/>
      <c r="O17" s="5"/>
      <c r="P17" s="13" t="s">
        <v>19</v>
      </c>
      <c r="Q17" s="14"/>
      <c r="R17" s="14"/>
      <c r="S17" s="14"/>
      <c r="T17" s="14"/>
      <c r="U17" s="14"/>
      <c r="V17" s="14"/>
      <c r="W17" s="14"/>
      <c r="X17" s="14"/>
      <c r="Y17" s="15"/>
      <c r="Z17" s="13"/>
      <c r="AA17" s="14"/>
      <c r="AB17" s="15"/>
      <c r="AC17" s="3">
        <f t="shared" si="0"/>
        <v>0</v>
      </c>
      <c r="AD17" s="6"/>
    </row>
    <row r="18" spans="1:31" x14ac:dyDescent="0.3">
      <c r="A18" s="13" t="s">
        <v>20</v>
      </c>
      <c r="B18" s="14"/>
      <c r="C18" s="14"/>
      <c r="D18" s="14"/>
      <c r="E18" s="14"/>
      <c r="F18" s="14"/>
      <c r="G18" s="14"/>
      <c r="H18" s="14"/>
      <c r="I18" s="14"/>
      <c r="J18" s="15"/>
      <c r="K18" s="13"/>
      <c r="L18" s="14"/>
      <c r="M18" s="15"/>
      <c r="N18" s="5"/>
      <c r="O18" s="5"/>
      <c r="P18" s="13" t="s">
        <v>27</v>
      </c>
      <c r="Q18" s="14"/>
      <c r="R18" s="14"/>
      <c r="S18" s="14"/>
      <c r="T18" s="14"/>
      <c r="U18" s="14"/>
      <c r="V18" s="14"/>
      <c r="W18" s="14"/>
      <c r="X18" s="14"/>
      <c r="Y18" s="15"/>
      <c r="Z18" s="13"/>
      <c r="AA18" s="14"/>
      <c r="AB18" s="15"/>
      <c r="AC18" s="3">
        <f t="shared" si="0"/>
        <v>0</v>
      </c>
      <c r="AD18" s="6"/>
    </row>
    <row r="19" spans="1:31" x14ac:dyDescent="0.3">
      <c r="A19" s="16" t="s">
        <v>21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21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3">
      <c r="A20" s="13" t="s">
        <v>17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17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3">
      <c r="A21" s="13" t="s">
        <v>18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18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3">
      <c r="A22" s="13" t="s">
        <v>19</v>
      </c>
      <c r="B22" s="14"/>
      <c r="C22" s="14"/>
      <c r="D22" s="14"/>
      <c r="E22" s="14"/>
      <c r="F22" s="14"/>
      <c r="G22" s="14"/>
      <c r="H22" s="14"/>
      <c r="I22" s="14"/>
      <c r="J22" s="15"/>
      <c r="K22" s="13"/>
      <c r="L22" s="14"/>
      <c r="M22" s="15"/>
      <c r="N22" s="5"/>
      <c r="O22" s="5"/>
      <c r="P22" s="13" t="s">
        <v>19</v>
      </c>
      <c r="Q22" s="14"/>
      <c r="R22" s="14"/>
      <c r="S22" s="14"/>
      <c r="T22" s="14"/>
      <c r="U22" s="14"/>
      <c r="V22" s="14"/>
      <c r="W22" s="14"/>
      <c r="X22" s="14"/>
      <c r="Y22" s="15"/>
      <c r="Z22" s="13"/>
      <c r="AA22" s="14"/>
      <c r="AB22" s="15"/>
      <c r="AC22" s="3">
        <f t="shared" si="0"/>
        <v>0</v>
      </c>
      <c r="AD22" s="6"/>
    </row>
    <row r="23" spans="1:31" x14ac:dyDescent="0.3">
      <c r="A23" s="13" t="s">
        <v>20</v>
      </c>
      <c r="B23" s="14"/>
      <c r="C23" s="14"/>
      <c r="D23" s="14"/>
      <c r="E23" s="14"/>
      <c r="F23" s="14"/>
      <c r="G23" s="14"/>
      <c r="H23" s="14"/>
      <c r="I23" s="14"/>
      <c r="J23" s="15"/>
      <c r="K23" s="13"/>
      <c r="L23" s="14"/>
      <c r="M23" s="15"/>
      <c r="N23" s="5"/>
      <c r="O23" s="5"/>
      <c r="P23" s="13" t="s">
        <v>20</v>
      </c>
      <c r="Q23" s="14"/>
      <c r="R23" s="14"/>
      <c r="S23" s="14"/>
      <c r="T23" s="14"/>
      <c r="U23" s="14"/>
      <c r="V23" s="14"/>
      <c r="W23" s="14"/>
      <c r="X23" s="14"/>
      <c r="Y23" s="15"/>
      <c r="Z23" s="13"/>
      <c r="AA23" s="14"/>
      <c r="AB23" s="15"/>
      <c r="AC23" s="3">
        <f t="shared" si="0"/>
        <v>0</v>
      </c>
      <c r="AD23" s="6"/>
    </row>
    <row r="24" spans="1:31" x14ac:dyDescent="0.3">
      <c r="A24" s="16" t="s">
        <v>22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22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3">
      <c r="A25" s="13" t="s">
        <v>17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17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3">
      <c r="A26" s="13" t="s">
        <v>18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18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3">
      <c r="A27" s="13" t="s">
        <v>19</v>
      </c>
      <c r="B27" s="14"/>
      <c r="C27" s="14"/>
      <c r="D27" s="14"/>
      <c r="E27" s="14"/>
      <c r="F27" s="14"/>
      <c r="G27" s="14"/>
      <c r="H27" s="14"/>
      <c r="I27" s="14"/>
      <c r="J27" s="15"/>
      <c r="K27" s="13"/>
      <c r="L27" s="14"/>
      <c r="M27" s="15"/>
      <c r="N27" s="5"/>
      <c r="O27" s="5"/>
      <c r="P27" s="13" t="s">
        <v>19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0</v>
      </c>
      <c r="AD27" s="6"/>
      <c r="AE27" s="3">
        <f>AC22+AC27</f>
        <v>0</v>
      </c>
    </row>
    <row r="28" spans="1:31" x14ac:dyDescent="0.3">
      <c r="A28" s="13" t="s">
        <v>20</v>
      </c>
      <c r="B28" s="14"/>
      <c r="C28" s="14"/>
      <c r="D28" s="14"/>
      <c r="E28" s="14"/>
      <c r="F28" s="14"/>
      <c r="G28" s="14"/>
      <c r="H28" s="14"/>
      <c r="I28" s="14"/>
      <c r="J28" s="15"/>
      <c r="K28" s="13"/>
      <c r="L28" s="14"/>
      <c r="M28" s="15"/>
      <c r="N28" s="5"/>
      <c r="O28" s="5"/>
      <c r="P28" s="13" t="s">
        <v>20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0</v>
      </c>
      <c r="AD28" s="6"/>
      <c r="AE28" s="3">
        <f>AC23+AC28</f>
        <v>0</v>
      </c>
    </row>
    <row r="29" spans="1:3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0</v>
      </c>
    </row>
    <row r="30" spans="1:3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30"/>
  <sheetViews>
    <sheetView workbookViewId="0">
      <selection activeCell="B2" sqref="B2:L4"/>
    </sheetView>
  </sheetViews>
  <sheetFormatPr defaultRowHeight="14.4" x14ac:dyDescent="0.3"/>
  <cols>
    <col min="2" max="2" width="8.6640625" customWidth="1"/>
    <col min="3" max="3" width="7.5546875" customWidth="1"/>
    <col min="4" max="4" width="7.109375" customWidth="1"/>
    <col min="5" max="5" width="5.88671875" customWidth="1"/>
    <col min="7" max="7" width="8.5546875" customWidth="1"/>
    <col min="8" max="8" width="9.109375" hidden="1" customWidth="1"/>
    <col min="9" max="9" width="3.88671875" hidden="1" customWidth="1"/>
    <col min="10" max="10" width="9.109375" hidden="1" customWidth="1"/>
    <col min="23" max="23" width="1.109375" customWidth="1"/>
    <col min="24" max="25" width="9.109375" hidden="1" customWidth="1"/>
  </cols>
  <sheetData>
    <row r="1" spans="1:30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3">
      <c r="A2" s="5"/>
      <c r="B2" s="19" t="s">
        <v>54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25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3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3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3">
      <c r="A6" s="5"/>
      <c r="B6" s="5"/>
      <c r="C6" s="5"/>
      <c r="D6" s="5"/>
      <c r="E6" s="20" t="s">
        <v>40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41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23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23</v>
      </c>
      <c r="AC7" s="3"/>
      <c r="AD7" s="6"/>
    </row>
    <row r="8" spans="1:30" x14ac:dyDescent="0.3">
      <c r="A8" s="16" t="s">
        <v>16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0</v>
      </c>
      <c r="L8" s="14"/>
      <c r="M8" s="15"/>
      <c r="N8" s="5"/>
      <c r="O8" s="5"/>
      <c r="P8" s="16" t="s">
        <v>16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0</v>
      </c>
      <c r="AA8" s="14"/>
      <c r="AB8" s="15"/>
      <c r="AC8" s="3">
        <f>K8+Z8</f>
        <v>0</v>
      </c>
      <c r="AD8" s="6"/>
    </row>
    <row r="9" spans="1:30" x14ac:dyDescent="0.3">
      <c r="A9" s="13" t="s">
        <v>17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0</v>
      </c>
      <c r="L9" s="14"/>
      <c r="M9" s="15"/>
      <c r="N9" s="5"/>
      <c r="O9" s="5"/>
      <c r="P9" s="13" t="s">
        <v>17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0</v>
      </c>
      <c r="AD9" s="6"/>
    </row>
    <row r="10" spans="1:30" x14ac:dyDescent="0.3">
      <c r="A10" s="13" t="s">
        <v>18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0</v>
      </c>
      <c r="L10" s="14"/>
      <c r="M10" s="15"/>
      <c r="N10" s="5"/>
      <c r="O10" s="5"/>
      <c r="P10" s="13" t="s">
        <v>18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0</v>
      </c>
      <c r="AD10" s="6"/>
    </row>
    <row r="11" spans="1:30" x14ac:dyDescent="0.3">
      <c r="A11" s="13" t="s">
        <v>19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0</v>
      </c>
      <c r="L11" s="14"/>
      <c r="M11" s="15"/>
      <c r="N11" s="5"/>
      <c r="O11" s="5"/>
      <c r="P11" s="13" t="s">
        <v>19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0</v>
      </c>
      <c r="AA11" s="14"/>
      <c r="AB11" s="15"/>
      <c r="AC11" s="3">
        <f t="shared" si="0"/>
        <v>0</v>
      </c>
      <c r="AD11" s="6"/>
    </row>
    <row r="12" spans="1:30" x14ac:dyDescent="0.3">
      <c r="A12" s="13" t="s">
        <v>20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0</v>
      </c>
      <c r="L12" s="14"/>
      <c r="M12" s="15"/>
      <c r="N12" s="5"/>
      <c r="O12" s="5"/>
      <c r="P12" s="13" t="s">
        <v>27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0</v>
      </c>
      <c r="AA12" s="14"/>
      <c r="AB12" s="15"/>
      <c r="AC12" s="3">
        <f t="shared" si="0"/>
        <v>0</v>
      </c>
      <c r="AD12" s="6"/>
    </row>
    <row r="13" spans="1:30" x14ac:dyDescent="0.3">
      <c r="A13" s="16" t="s">
        <v>24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26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3">
      <c r="A15" s="13" t="s">
        <v>17</v>
      </c>
      <c r="B15" s="14"/>
      <c r="C15" s="14"/>
      <c r="D15" s="14"/>
      <c r="E15" s="14"/>
      <c r="F15" s="14"/>
      <c r="G15" s="14"/>
      <c r="H15" s="14"/>
      <c r="I15" s="14"/>
      <c r="J15" s="15"/>
      <c r="K15" s="13"/>
      <c r="L15" s="14"/>
      <c r="M15" s="15"/>
      <c r="N15" s="5"/>
      <c r="O15" s="5"/>
      <c r="P15" s="13" t="s">
        <v>17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0</v>
      </c>
      <c r="AD15" s="6"/>
    </row>
    <row r="16" spans="1:30" x14ac:dyDescent="0.3">
      <c r="A16" s="13" t="s">
        <v>18</v>
      </c>
      <c r="B16" s="14"/>
      <c r="C16" s="14"/>
      <c r="D16" s="14"/>
      <c r="E16" s="14"/>
      <c r="F16" s="14"/>
      <c r="G16" s="14"/>
      <c r="H16" s="14"/>
      <c r="I16" s="14"/>
      <c r="J16" s="15"/>
      <c r="K16" s="13"/>
      <c r="L16" s="14"/>
      <c r="M16" s="15"/>
      <c r="N16" s="5"/>
      <c r="O16" s="5"/>
      <c r="P16" s="13" t="s">
        <v>18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0</v>
      </c>
      <c r="AD16" s="6"/>
    </row>
    <row r="17" spans="1:31" x14ac:dyDescent="0.3">
      <c r="A17" s="13" t="s">
        <v>19</v>
      </c>
      <c r="B17" s="14"/>
      <c r="C17" s="14"/>
      <c r="D17" s="14"/>
      <c r="E17" s="14"/>
      <c r="F17" s="14"/>
      <c r="G17" s="14"/>
      <c r="H17" s="14"/>
      <c r="I17" s="14"/>
      <c r="J17" s="15"/>
      <c r="K17" s="13"/>
      <c r="L17" s="14"/>
      <c r="M17" s="15"/>
      <c r="N17" s="5"/>
      <c r="O17" s="5"/>
      <c r="P17" s="13" t="s">
        <v>19</v>
      </c>
      <c r="Q17" s="14"/>
      <c r="R17" s="14"/>
      <c r="S17" s="14"/>
      <c r="T17" s="14"/>
      <c r="U17" s="14"/>
      <c r="V17" s="14"/>
      <c r="W17" s="14"/>
      <c r="X17" s="14"/>
      <c r="Y17" s="15"/>
      <c r="Z17" s="13"/>
      <c r="AA17" s="14"/>
      <c r="AB17" s="15"/>
      <c r="AC17" s="3">
        <f t="shared" si="0"/>
        <v>0</v>
      </c>
      <c r="AD17" s="6"/>
    </row>
    <row r="18" spans="1:31" x14ac:dyDescent="0.3">
      <c r="A18" s="13" t="s">
        <v>20</v>
      </c>
      <c r="B18" s="14"/>
      <c r="C18" s="14"/>
      <c r="D18" s="14"/>
      <c r="E18" s="14"/>
      <c r="F18" s="14"/>
      <c r="G18" s="14"/>
      <c r="H18" s="14"/>
      <c r="I18" s="14"/>
      <c r="J18" s="15"/>
      <c r="K18" s="13"/>
      <c r="L18" s="14"/>
      <c r="M18" s="15"/>
      <c r="N18" s="5"/>
      <c r="O18" s="5"/>
      <c r="P18" s="13" t="s">
        <v>27</v>
      </c>
      <c r="Q18" s="14"/>
      <c r="R18" s="14"/>
      <c r="S18" s="14"/>
      <c r="T18" s="14"/>
      <c r="U18" s="14"/>
      <c r="V18" s="14"/>
      <c r="W18" s="14"/>
      <c r="X18" s="14"/>
      <c r="Y18" s="15"/>
      <c r="Z18" s="13"/>
      <c r="AA18" s="14"/>
      <c r="AB18" s="15"/>
      <c r="AC18" s="3">
        <f t="shared" si="0"/>
        <v>0</v>
      </c>
      <c r="AD18" s="6"/>
    </row>
    <row r="19" spans="1:31" x14ac:dyDescent="0.3">
      <c r="A19" s="16" t="s">
        <v>21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21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3">
      <c r="A20" s="13" t="s">
        <v>17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17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3">
      <c r="A21" s="13" t="s">
        <v>18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18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3">
      <c r="A22" s="13" t="s">
        <v>19</v>
      </c>
      <c r="B22" s="14"/>
      <c r="C22" s="14"/>
      <c r="D22" s="14"/>
      <c r="E22" s="14"/>
      <c r="F22" s="14"/>
      <c r="G22" s="14"/>
      <c r="H22" s="14"/>
      <c r="I22" s="14"/>
      <c r="J22" s="15"/>
      <c r="K22" s="13"/>
      <c r="L22" s="14"/>
      <c r="M22" s="15"/>
      <c r="N22" s="5"/>
      <c r="O22" s="5"/>
      <c r="P22" s="13" t="s">
        <v>19</v>
      </c>
      <c r="Q22" s="14"/>
      <c r="R22" s="14"/>
      <c r="S22" s="14"/>
      <c r="T22" s="14"/>
      <c r="U22" s="14"/>
      <c r="V22" s="14"/>
      <c r="W22" s="14"/>
      <c r="X22" s="14"/>
      <c r="Y22" s="15"/>
      <c r="Z22" s="13"/>
      <c r="AA22" s="14"/>
      <c r="AB22" s="15"/>
      <c r="AC22" s="3">
        <f t="shared" si="0"/>
        <v>0</v>
      </c>
      <c r="AD22" s="6"/>
    </row>
    <row r="23" spans="1:31" x14ac:dyDescent="0.3">
      <c r="A23" s="13" t="s">
        <v>20</v>
      </c>
      <c r="B23" s="14"/>
      <c r="C23" s="14"/>
      <c r="D23" s="14"/>
      <c r="E23" s="14"/>
      <c r="F23" s="14"/>
      <c r="G23" s="14"/>
      <c r="H23" s="14"/>
      <c r="I23" s="14"/>
      <c r="J23" s="15"/>
      <c r="K23" s="13"/>
      <c r="L23" s="14"/>
      <c r="M23" s="15"/>
      <c r="N23" s="5"/>
      <c r="O23" s="5"/>
      <c r="P23" s="13" t="s">
        <v>20</v>
      </c>
      <c r="Q23" s="14"/>
      <c r="R23" s="14"/>
      <c r="S23" s="14"/>
      <c r="T23" s="14"/>
      <c r="U23" s="14"/>
      <c r="V23" s="14"/>
      <c r="W23" s="14"/>
      <c r="X23" s="14"/>
      <c r="Y23" s="15"/>
      <c r="Z23" s="13"/>
      <c r="AA23" s="14"/>
      <c r="AB23" s="15"/>
      <c r="AC23" s="3">
        <f t="shared" si="0"/>
        <v>0</v>
      </c>
      <c r="AD23" s="6"/>
    </row>
    <row r="24" spans="1:31" x14ac:dyDescent="0.3">
      <c r="A24" s="16" t="s">
        <v>22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22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3">
      <c r="A25" s="13" t="s">
        <v>17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17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3">
      <c r="A26" s="13" t="s">
        <v>18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18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3">
      <c r="A27" s="13" t="s">
        <v>19</v>
      </c>
      <c r="B27" s="14"/>
      <c r="C27" s="14"/>
      <c r="D27" s="14"/>
      <c r="E27" s="14"/>
      <c r="F27" s="14"/>
      <c r="G27" s="14"/>
      <c r="H27" s="14"/>
      <c r="I27" s="14"/>
      <c r="J27" s="15"/>
      <c r="K27" s="13"/>
      <c r="L27" s="14"/>
      <c r="M27" s="15"/>
      <c r="N27" s="5"/>
      <c r="O27" s="5"/>
      <c r="P27" s="13" t="s">
        <v>19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0</v>
      </c>
      <c r="AD27" s="6"/>
      <c r="AE27" s="3">
        <f>AC22+AC27</f>
        <v>0</v>
      </c>
    </row>
    <row r="28" spans="1:31" x14ac:dyDescent="0.3">
      <c r="A28" s="13" t="s">
        <v>20</v>
      </c>
      <c r="B28" s="14"/>
      <c r="C28" s="14"/>
      <c r="D28" s="14"/>
      <c r="E28" s="14"/>
      <c r="F28" s="14"/>
      <c r="G28" s="14"/>
      <c r="H28" s="14"/>
      <c r="I28" s="14"/>
      <c r="J28" s="15"/>
      <c r="K28" s="13"/>
      <c r="L28" s="14"/>
      <c r="M28" s="15"/>
      <c r="N28" s="5"/>
      <c r="O28" s="5"/>
      <c r="P28" s="13" t="s">
        <v>20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0</v>
      </c>
      <c r="AD28" s="6"/>
      <c r="AE28" s="3">
        <f>AC23+AC28</f>
        <v>0</v>
      </c>
    </row>
    <row r="29" spans="1:3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0</v>
      </c>
    </row>
    <row r="30" spans="1:3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30"/>
  <sheetViews>
    <sheetView workbookViewId="0">
      <selection activeCell="B2" sqref="B2:L4"/>
    </sheetView>
  </sheetViews>
  <sheetFormatPr defaultRowHeight="14.4" x14ac:dyDescent="0.3"/>
  <cols>
    <col min="2" max="2" width="8.6640625" customWidth="1"/>
    <col min="3" max="3" width="7.5546875" customWidth="1"/>
    <col min="4" max="4" width="7.109375" customWidth="1"/>
    <col min="5" max="5" width="5.88671875" customWidth="1"/>
    <col min="7" max="7" width="8.5546875" customWidth="1"/>
    <col min="8" max="8" width="9.109375" hidden="1" customWidth="1"/>
    <col min="9" max="9" width="3.88671875" hidden="1" customWidth="1"/>
    <col min="10" max="10" width="9.109375" hidden="1" customWidth="1"/>
    <col min="23" max="23" width="1.109375" customWidth="1"/>
    <col min="24" max="25" width="9.109375" hidden="1" customWidth="1"/>
  </cols>
  <sheetData>
    <row r="1" spans="1:30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3">
      <c r="A2" s="5"/>
      <c r="B2" s="19" t="s">
        <v>54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25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3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3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3">
      <c r="A6" s="5"/>
      <c r="B6" s="5"/>
      <c r="C6" s="5"/>
      <c r="D6" s="5"/>
      <c r="E6" s="20" t="s">
        <v>42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43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23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23</v>
      </c>
      <c r="AC7" s="3"/>
      <c r="AD7" s="6"/>
    </row>
    <row r="8" spans="1:30" x14ac:dyDescent="0.3">
      <c r="A8" s="16" t="s">
        <v>16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0</v>
      </c>
      <c r="L8" s="14"/>
      <c r="M8" s="15"/>
      <c r="N8" s="5"/>
      <c r="O8" s="5"/>
      <c r="P8" s="16" t="s">
        <v>16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0</v>
      </c>
      <c r="AA8" s="14"/>
      <c r="AB8" s="15"/>
      <c r="AC8" s="3">
        <f>K8+Z8</f>
        <v>0</v>
      </c>
      <c r="AD8" s="6"/>
    </row>
    <row r="9" spans="1:30" x14ac:dyDescent="0.3">
      <c r="A9" s="13" t="s">
        <v>17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0</v>
      </c>
      <c r="L9" s="14"/>
      <c r="M9" s="15"/>
      <c r="N9" s="5"/>
      <c r="O9" s="5"/>
      <c r="P9" s="13" t="s">
        <v>17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0</v>
      </c>
      <c r="AD9" s="6"/>
    </row>
    <row r="10" spans="1:30" x14ac:dyDescent="0.3">
      <c r="A10" s="13" t="s">
        <v>18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0</v>
      </c>
      <c r="L10" s="14"/>
      <c r="M10" s="15"/>
      <c r="N10" s="5"/>
      <c r="O10" s="5"/>
      <c r="P10" s="13" t="s">
        <v>18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0</v>
      </c>
      <c r="AD10" s="6"/>
    </row>
    <row r="11" spans="1:30" x14ac:dyDescent="0.3">
      <c r="A11" s="13" t="s">
        <v>19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0</v>
      </c>
      <c r="L11" s="14"/>
      <c r="M11" s="15"/>
      <c r="N11" s="5"/>
      <c r="O11" s="5"/>
      <c r="P11" s="13" t="s">
        <v>19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0</v>
      </c>
      <c r="AA11" s="14"/>
      <c r="AB11" s="15"/>
      <c r="AC11" s="3">
        <f t="shared" si="0"/>
        <v>0</v>
      </c>
      <c r="AD11" s="6"/>
    </row>
    <row r="12" spans="1:30" x14ac:dyDescent="0.3">
      <c r="A12" s="13" t="s">
        <v>20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0</v>
      </c>
      <c r="L12" s="14"/>
      <c r="M12" s="15"/>
      <c r="N12" s="5"/>
      <c r="O12" s="5"/>
      <c r="P12" s="13" t="s">
        <v>27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0</v>
      </c>
      <c r="AA12" s="14"/>
      <c r="AB12" s="15"/>
      <c r="AC12" s="3">
        <f t="shared" si="0"/>
        <v>0</v>
      </c>
      <c r="AD12" s="6"/>
    </row>
    <row r="13" spans="1:30" x14ac:dyDescent="0.3">
      <c r="A13" s="16" t="s">
        <v>24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26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3">
      <c r="A15" s="13" t="s">
        <v>17</v>
      </c>
      <c r="B15" s="14"/>
      <c r="C15" s="14"/>
      <c r="D15" s="14"/>
      <c r="E15" s="14"/>
      <c r="F15" s="14"/>
      <c r="G15" s="14"/>
      <c r="H15" s="14"/>
      <c r="I15" s="14"/>
      <c r="J15" s="15"/>
      <c r="K15" s="13"/>
      <c r="L15" s="14"/>
      <c r="M15" s="15"/>
      <c r="N15" s="5"/>
      <c r="O15" s="5"/>
      <c r="P15" s="13" t="s">
        <v>17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0</v>
      </c>
      <c r="AD15" s="6"/>
    </row>
    <row r="16" spans="1:30" x14ac:dyDescent="0.3">
      <c r="A16" s="13" t="s">
        <v>18</v>
      </c>
      <c r="B16" s="14"/>
      <c r="C16" s="14"/>
      <c r="D16" s="14"/>
      <c r="E16" s="14"/>
      <c r="F16" s="14"/>
      <c r="G16" s="14"/>
      <c r="H16" s="14"/>
      <c r="I16" s="14"/>
      <c r="J16" s="15"/>
      <c r="K16" s="13"/>
      <c r="L16" s="14"/>
      <c r="M16" s="15"/>
      <c r="N16" s="5"/>
      <c r="O16" s="5"/>
      <c r="P16" s="13" t="s">
        <v>18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0</v>
      </c>
      <c r="AD16" s="6"/>
    </row>
    <row r="17" spans="1:31" x14ac:dyDescent="0.3">
      <c r="A17" s="13" t="s">
        <v>19</v>
      </c>
      <c r="B17" s="14"/>
      <c r="C17" s="14"/>
      <c r="D17" s="14"/>
      <c r="E17" s="14"/>
      <c r="F17" s="14"/>
      <c r="G17" s="14"/>
      <c r="H17" s="14"/>
      <c r="I17" s="14"/>
      <c r="J17" s="15"/>
      <c r="K17" s="13"/>
      <c r="L17" s="14"/>
      <c r="M17" s="15"/>
      <c r="N17" s="5"/>
      <c r="O17" s="5"/>
      <c r="P17" s="13" t="s">
        <v>19</v>
      </c>
      <c r="Q17" s="14"/>
      <c r="R17" s="14"/>
      <c r="S17" s="14"/>
      <c r="T17" s="14"/>
      <c r="U17" s="14"/>
      <c r="V17" s="14"/>
      <c r="W17" s="14"/>
      <c r="X17" s="14"/>
      <c r="Y17" s="15"/>
      <c r="Z17" s="13"/>
      <c r="AA17" s="14"/>
      <c r="AB17" s="15"/>
      <c r="AC17" s="3">
        <f t="shared" si="0"/>
        <v>0</v>
      </c>
      <c r="AD17" s="6"/>
    </row>
    <row r="18" spans="1:31" x14ac:dyDescent="0.3">
      <c r="A18" s="13" t="s">
        <v>20</v>
      </c>
      <c r="B18" s="14"/>
      <c r="C18" s="14"/>
      <c r="D18" s="14"/>
      <c r="E18" s="14"/>
      <c r="F18" s="14"/>
      <c r="G18" s="14"/>
      <c r="H18" s="14"/>
      <c r="I18" s="14"/>
      <c r="J18" s="15"/>
      <c r="K18" s="13"/>
      <c r="L18" s="14"/>
      <c r="M18" s="15"/>
      <c r="N18" s="5"/>
      <c r="O18" s="5"/>
      <c r="P18" s="13" t="s">
        <v>27</v>
      </c>
      <c r="Q18" s="14"/>
      <c r="R18" s="14"/>
      <c r="S18" s="14"/>
      <c r="T18" s="14"/>
      <c r="U18" s="14"/>
      <c r="V18" s="14"/>
      <c r="W18" s="14"/>
      <c r="X18" s="14"/>
      <c r="Y18" s="15"/>
      <c r="Z18" s="13"/>
      <c r="AA18" s="14"/>
      <c r="AB18" s="15"/>
      <c r="AC18" s="3">
        <f t="shared" si="0"/>
        <v>0</v>
      </c>
      <c r="AD18" s="6"/>
    </row>
    <row r="19" spans="1:31" x14ac:dyDescent="0.3">
      <c r="A19" s="16" t="s">
        <v>21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21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3">
      <c r="A20" s="13" t="s">
        <v>17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17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3">
      <c r="A21" s="13" t="s">
        <v>18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18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3">
      <c r="A22" s="13" t="s">
        <v>19</v>
      </c>
      <c r="B22" s="14"/>
      <c r="C22" s="14"/>
      <c r="D22" s="14"/>
      <c r="E22" s="14"/>
      <c r="F22" s="14"/>
      <c r="G22" s="14"/>
      <c r="H22" s="14"/>
      <c r="I22" s="14"/>
      <c r="J22" s="15"/>
      <c r="K22" s="13"/>
      <c r="L22" s="14"/>
      <c r="M22" s="15"/>
      <c r="N22" s="5"/>
      <c r="O22" s="5"/>
      <c r="P22" s="13" t="s">
        <v>19</v>
      </c>
      <c r="Q22" s="14"/>
      <c r="R22" s="14"/>
      <c r="S22" s="14"/>
      <c r="T22" s="14"/>
      <c r="U22" s="14"/>
      <c r="V22" s="14"/>
      <c r="W22" s="14"/>
      <c r="X22" s="14"/>
      <c r="Y22" s="15"/>
      <c r="Z22" s="13"/>
      <c r="AA22" s="14"/>
      <c r="AB22" s="15"/>
      <c r="AC22" s="3">
        <f t="shared" si="0"/>
        <v>0</v>
      </c>
      <c r="AD22" s="6"/>
    </row>
    <row r="23" spans="1:31" x14ac:dyDescent="0.3">
      <c r="A23" s="13" t="s">
        <v>20</v>
      </c>
      <c r="B23" s="14"/>
      <c r="C23" s="14"/>
      <c r="D23" s="14"/>
      <c r="E23" s="14"/>
      <c r="F23" s="14"/>
      <c r="G23" s="14"/>
      <c r="H23" s="14"/>
      <c r="I23" s="14"/>
      <c r="J23" s="15"/>
      <c r="K23" s="13"/>
      <c r="L23" s="14"/>
      <c r="M23" s="15"/>
      <c r="N23" s="5"/>
      <c r="O23" s="5"/>
      <c r="P23" s="13" t="s">
        <v>20</v>
      </c>
      <c r="Q23" s="14"/>
      <c r="R23" s="14"/>
      <c r="S23" s="14"/>
      <c r="T23" s="14"/>
      <c r="U23" s="14"/>
      <c r="V23" s="14"/>
      <c r="W23" s="14"/>
      <c r="X23" s="14"/>
      <c r="Y23" s="15"/>
      <c r="Z23" s="13"/>
      <c r="AA23" s="14"/>
      <c r="AB23" s="15"/>
      <c r="AC23" s="3">
        <f t="shared" si="0"/>
        <v>0</v>
      </c>
      <c r="AD23" s="6"/>
    </row>
    <row r="24" spans="1:31" x14ac:dyDescent="0.3">
      <c r="A24" s="16" t="s">
        <v>22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22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3">
      <c r="A25" s="13" t="s">
        <v>17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17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3">
      <c r="A26" s="13" t="s">
        <v>18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18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3">
      <c r="A27" s="13" t="s">
        <v>19</v>
      </c>
      <c r="B27" s="14"/>
      <c r="C27" s="14"/>
      <c r="D27" s="14"/>
      <c r="E27" s="14"/>
      <c r="F27" s="14"/>
      <c r="G27" s="14"/>
      <c r="H27" s="14"/>
      <c r="I27" s="14"/>
      <c r="J27" s="15"/>
      <c r="K27" s="13"/>
      <c r="L27" s="14"/>
      <c r="M27" s="15"/>
      <c r="N27" s="5"/>
      <c r="O27" s="5"/>
      <c r="P27" s="13" t="s">
        <v>19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0</v>
      </c>
      <c r="AD27" s="6"/>
      <c r="AE27" s="3">
        <f>AC22+AC27</f>
        <v>0</v>
      </c>
    </row>
    <row r="28" spans="1:31" x14ac:dyDescent="0.3">
      <c r="A28" s="13" t="s">
        <v>20</v>
      </c>
      <c r="B28" s="14"/>
      <c r="C28" s="14"/>
      <c r="D28" s="14"/>
      <c r="E28" s="14"/>
      <c r="F28" s="14"/>
      <c r="G28" s="14"/>
      <c r="H28" s="14"/>
      <c r="I28" s="14"/>
      <c r="J28" s="15"/>
      <c r="K28" s="13"/>
      <c r="L28" s="14"/>
      <c r="M28" s="15"/>
      <c r="N28" s="5"/>
      <c r="O28" s="5"/>
      <c r="P28" s="13" t="s">
        <v>20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0</v>
      </c>
      <c r="AD28" s="6"/>
      <c r="AE28" s="3">
        <f>AC23+AC28</f>
        <v>0</v>
      </c>
    </row>
    <row r="29" spans="1:3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0</v>
      </c>
    </row>
    <row r="30" spans="1:3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30"/>
  <sheetViews>
    <sheetView workbookViewId="0">
      <selection activeCell="B2" sqref="B2:L4"/>
    </sheetView>
  </sheetViews>
  <sheetFormatPr defaultRowHeight="14.4" x14ac:dyDescent="0.3"/>
  <cols>
    <col min="2" max="2" width="8.6640625" customWidth="1"/>
    <col min="3" max="3" width="7.5546875" customWidth="1"/>
    <col min="4" max="4" width="7.109375" customWidth="1"/>
    <col min="5" max="5" width="5.88671875" customWidth="1"/>
    <col min="7" max="7" width="8.5546875" customWidth="1"/>
    <col min="8" max="8" width="9.109375" hidden="1" customWidth="1"/>
    <col min="9" max="9" width="3.88671875" hidden="1" customWidth="1"/>
    <col min="10" max="10" width="9.109375" hidden="1" customWidth="1"/>
    <col min="23" max="23" width="1.109375" customWidth="1"/>
    <col min="24" max="25" width="9.109375" hidden="1" customWidth="1"/>
  </cols>
  <sheetData>
    <row r="1" spans="1:30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3">
      <c r="A2" s="5"/>
      <c r="B2" s="19" t="s">
        <v>54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25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3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3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3">
      <c r="A6" s="5"/>
      <c r="B6" s="5"/>
      <c r="C6" s="5"/>
      <c r="D6" s="5"/>
      <c r="E6" s="20" t="s">
        <v>44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45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23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23</v>
      </c>
      <c r="AC7" s="3"/>
      <c r="AD7" s="6"/>
    </row>
    <row r="8" spans="1:30" x14ac:dyDescent="0.3">
      <c r="A8" s="16" t="s">
        <v>16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0</v>
      </c>
      <c r="L8" s="14"/>
      <c r="M8" s="15"/>
      <c r="N8" s="5"/>
      <c r="O8" s="5"/>
      <c r="P8" s="16" t="s">
        <v>16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0</v>
      </c>
      <c r="AA8" s="14"/>
      <c r="AB8" s="15"/>
      <c r="AC8" s="3">
        <f>K8+Z8</f>
        <v>0</v>
      </c>
      <c r="AD8" s="6"/>
    </row>
    <row r="9" spans="1:30" x14ac:dyDescent="0.3">
      <c r="A9" s="13" t="s">
        <v>17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0</v>
      </c>
      <c r="L9" s="14"/>
      <c r="M9" s="15"/>
      <c r="N9" s="5"/>
      <c r="O9" s="5"/>
      <c r="P9" s="13" t="s">
        <v>17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0</v>
      </c>
      <c r="AD9" s="6"/>
    </row>
    <row r="10" spans="1:30" x14ac:dyDescent="0.3">
      <c r="A10" s="13" t="s">
        <v>18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0</v>
      </c>
      <c r="L10" s="14"/>
      <c r="M10" s="15"/>
      <c r="N10" s="5"/>
      <c r="O10" s="5"/>
      <c r="P10" s="13" t="s">
        <v>18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0</v>
      </c>
      <c r="AD10" s="6"/>
    </row>
    <row r="11" spans="1:30" x14ac:dyDescent="0.3">
      <c r="A11" s="13" t="s">
        <v>19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0</v>
      </c>
      <c r="L11" s="14"/>
      <c r="M11" s="15"/>
      <c r="N11" s="5"/>
      <c r="O11" s="5"/>
      <c r="P11" s="13" t="s">
        <v>19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0</v>
      </c>
      <c r="AA11" s="14"/>
      <c r="AB11" s="15"/>
      <c r="AC11" s="3">
        <f t="shared" si="0"/>
        <v>0</v>
      </c>
      <c r="AD11" s="6"/>
    </row>
    <row r="12" spans="1:30" x14ac:dyDescent="0.3">
      <c r="A12" s="13" t="s">
        <v>20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0</v>
      </c>
      <c r="L12" s="14"/>
      <c r="M12" s="15"/>
      <c r="N12" s="5"/>
      <c r="O12" s="5"/>
      <c r="P12" s="13" t="s">
        <v>27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0</v>
      </c>
      <c r="AA12" s="14"/>
      <c r="AB12" s="15"/>
      <c r="AC12" s="3">
        <f t="shared" si="0"/>
        <v>0</v>
      </c>
      <c r="AD12" s="6"/>
    </row>
    <row r="13" spans="1:30" x14ac:dyDescent="0.3">
      <c r="A13" s="16" t="s">
        <v>24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26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3">
      <c r="A15" s="13" t="s">
        <v>17</v>
      </c>
      <c r="B15" s="14"/>
      <c r="C15" s="14"/>
      <c r="D15" s="14"/>
      <c r="E15" s="14"/>
      <c r="F15" s="14"/>
      <c r="G15" s="14"/>
      <c r="H15" s="14"/>
      <c r="I15" s="14"/>
      <c r="J15" s="15"/>
      <c r="K15" s="13"/>
      <c r="L15" s="14"/>
      <c r="M15" s="15"/>
      <c r="N15" s="5"/>
      <c r="O15" s="5"/>
      <c r="P15" s="13" t="s">
        <v>17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0</v>
      </c>
      <c r="AD15" s="6"/>
    </row>
    <row r="16" spans="1:30" x14ac:dyDescent="0.3">
      <c r="A16" s="13" t="s">
        <v>18</v>
      </c>
      <c r="B16" s="14"/>
      <c r="C16" s="14"/>
      <c r="D16" s="14"/>
      <c r="E16" s="14"/>
      <c r="F16" s="14"/>
      <c r="G16" s="14"/>
      <c r="H16" s="14"/>
      <c r="I16" s="14"/>
      <c r="J16" s="15"/>
      <c r="K16" s="13"/>
      <c r="L16" s="14"/>
      <c r="M16" s="15"/>
      <c r="N16" s="5"/>
      <c r="O16" s="5"/>
      <c r="P16" s="13" t="s">
        <v>18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0</v>
      </c>
      <c r="AD16" s="6"/>
    </row>
    <row r="17" spans="1:31" x14ac:dyDescent="0.3">
      <c r="A17" s="13" t="s">
        <v>19</v>
      </c>
      <c r="B17" s="14"/>
      <c r="C17" s="14"/>
      <c r="D17" s="14"/>
      <c r="E17" s="14"/>
      <c r="F17" s="14"/>
      <c r="G17" s="14"/>
      <c r="H17" s="14"/>
      <c r="I17" s="14"/>
      <c r="J17" s="15"/>
      <c r="K17" s="13"/>
      <c r="L17" s="14"/>
      <c r="M17" s="15"/>
      <c r="N17" s="5"/>
      <c r="O17" s="5"/>
      <c r="P17" s="13" t="s">
        <v>19</v>
      </c>
      <c r="Q17" s="14"/>
      <c r="R17" s="14"/>
      <c r="S17" s="14"/>
      <c r="T17" s="14"/>
      <c r="U17" s="14"/>
      <c r="V17" s="14"/>
      <c r="W17" s="14"/>
      <c r="X17" s="14"/>
      <c r="Y17" s="15"/>
      <c r="Z17" s="13"/>
      <c r="AA17" s="14"/>
      <c r="AB17" s="15"/>
      <c r="AC17" s="3">
        <f t="shared" si="0"/>
        <v>0</v>
      </c>
      <c r="AD17" s="6"/>
    </row>
    <row r="18" spans="1:31" x14ac:dyDescent="0.3">
      <c r="A18" s="13" t="s">
        <v>20</v>
      </c>
      <c r="B18" s="14"/>
      <c r="C18" s="14"/>
      <c r="D18" s="14"/>
      <c r="E18" s="14"/>
      <c r="F18" s="14"/>
      <c r="G18" s="14"/>
      <c r="H18" s="14"/>
      <c r="I18" s="14"/>
      <c r="J18" s="15"/>
      <c r="K18" s="13"/>
      <c r="L18" s="14"/>
      <c r="M18" s="15"/>
      <c r="N18" s="5"/>
      <c r="O18" s="5"/>
      <c r="P18" s="13" t="s">
        <v>27</v>
      </c>
      <c r="Q18" s="14"/>
      <c r="R18" s="14"/>
      <c r="S18" s="14"/>
      <c r="T18" s="14"/>
      <c r="U18" s="14"/>
      <c r="V18" s="14"/>
      <c r="W18" s="14"/>
      <c r="X18" s="14"/>
      <c r="Y18" s="15"/>
      <c r="Z18" s="13"/>
      <c r="AA18" s="14"/>
      <c r="AB18" s="15"/>
      <c r="AC18" s="3">
        <f t="shared" si="0"/>
        <v>0</v>
      </c>
      <c r="AD18" s="6"/>
    </row>
    <row r="19" spans="1:31" x14ac:dyDescent="0.3">
      <c r="A19" s="16" t="s">
        <v>21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21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3">
      <c r="A20" s="13" t="s">
        <v>17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17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3">
      <c r="A21" s="13" t="s">
        <v>18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18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3">
      <c r="A22" s="13" t="s">
        <v>19</v>
      </c>
      <c r="B22" s="14"/>
      <c r="C22" s="14"/>
      <c r="D22" s="14"/>
      <c r="E22" s="14"/>
      <c r="F22" s="14"/>
      <c r="G22" s="14"/>
      <c r="H22" s="14"/>
      <c r="I22" s="14"/>
      <c r="J22" s="15"/>
      <c r="K22" s="13"/>
      <c r="L22" s="14"/>
      <c r="M22" s="15"/>
      <c r="N22" s="5"/>
      <c r="O22" s="5"/>
      <c r="P22" s="13" t="s">
        <v>19</v>
      </c>
      <c r="Q22" s="14"/>
      <c r="R22" s="14"/>
      <c r="S22" s="14"/>
      <c r="T22" s="14"/>
      <c r="U22" s="14"/>
      <c r="V22" s="14"/>
      <c r="W22" s="14"/>
      <c r="X22" s="14"/>
      <c r="Y22" s="15"/>
      <c r="Z22" s="13"/>
      <c r="AA22" s="14"/>
      <c r="AB22" s="15"/>
      <c r="AC22" s="3">
        <f t="shared" si="0"/>
        <v>0</v>
      </c>
      <c r="AD22" s="6"/>
    </row>
    <row r="23" spans="1:31" x14ac:dyDescent="0.3">
      <c r="A23" s="13" t="s">
        <v>20</v>
      </c>
      <c r="B23" s="14"/>
      <c r="C23" s="14"/>
      <c r="D23" s="14"/>
      <c r="E23" s="14"/>
      <c r="F23" s="14"/>
      <c r="G23" s="14"/>
      <c r="H23" s="14"/>
      <c r="I23" s="14"/>
      <c r="J23" s="15"/>
      <c r="K23" s="13"/>
      <c r="L23" s="14"/>
      <c r="M23" s="15"/>
      <c r="N23" s="5"/>
      <c r="O23" s="5"/>
      <c r="P23" s="13" t="s">
        <v>20</v>
      </c>
      <c r="Q23" s="14"/>
      <c r="R23" s="14"/>
      <c r="S23" s="14"/>
      <c r="T23" s="14"/>
      <c r="U23" s="14"/>
      <c r="V23" s="14"/>
      <c r="W23" s="14"/>
      <c r="X23" s="14"/>
      <c r="Y23" s="15"/>
      <c r="Z23" s="13"/>
      <c r="AA23" s="14"/>
      <c r="AB23" s="15"/>
      <c r="AC23" s="3">
        <f t="shared" si="0"/>
        <v>0</v>
      </c>
      <c r="AD23" s="6"/>
    </row>
    <row r="24" spans="1:31" x14ac:dyDescent="0.3">
      <c r="A24" s="16" t="s">
        <v>22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22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3">
      <c r="A25" s="13" t="s">
        <v>17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17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3">
      <c r="A26" s="13" t="s">
        <v>18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18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3">
      <c r="A27" s="13" t="s">
        <v>19</v>
      </c>
      <c r="B27" s="14"/>
      <c r="C27" s="14"/>
      <c r="D27" s="14"/>
      <c r="E27" s="14"/>
      <c r="F27" s="14"/>
      <c r="G27" s="14"/>
      <c r="H27" s="14"/>
      <c r="I27" s="14"/>
      <c r="J27" s="15"/>
      <c r="K27" s="13"/>
      <c r="L27" s="14"/>
      <c r="M27" s="15"/>
      <c r="N27" s="5"/>
      <c r="O27" s="5"/>
      <c r="P27" s="13" t="s">
        <v>19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0</v>
      </c>
      <c r="AD27" s="6"/>
      <c r="AE27" s="3">
        <f>AC22+AC27</f>
        <v>0</v>
      </c>
    </row>
    <row r="28" spans="1:31" x14ac:dyDescent="0.3">
      <c r="A28" s="13" t="s">
        <v>20</v>
      </c>
      <c r="B28" s="14"/>
      <c r="C28" s="14"/>
      <c r="D28" s="14"/>
      <c r="E28" s="14"/>
      <c r="F28" s="14"/>
      <c r="G28" s="14"/>
      <c r="H28" s="14"/>
      <c r="I28" s="14"/>
      <c r="J28" s="15"/>
      <c r="K28" s="13"/>
      <c r="L28" s="14"/>
      <c r="M28" s="15"/>
      <c r="N28" s="5"/>
      <c r="O28" s="5"/>
      <c r="P28" s="13" t="s">
        <v>20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0</v>
      </c>
      <c r="AD28" s="6"/>
      <c r="AE28" s="3">
        <f>AC23+AC28</f>
        <v>0</v>
      </c>
    </row>
    <row r="29" spans="1:3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0</v>
      </c>
    </row>
    <row r="30" spans="1:3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ПО </vt:lpstr>
      <vt:lpstr>Январь 2025</vt:lpstr>
      <vt:lpstr>Февраль 2025</vt:lpstr>
      <vt:lpstr>Март 2025</vt:lpstr>
      <vt:lpstr>Апрель 2025</vt:lpstr>
      <vt:lpstr>Май 2025</vt:lpstr>
      <vt:lpstr>Июнь 2025</vt:lpstr>
      <vt:lpstr>Июль 2025</vt:lpstr>
      <vt:lpstr>Август 2025</vt:lpstr>
      <vt:lpstr>Сентябрь 2025</vt:lpstr>
      <vt:lpstr>Октябрь 2025</vt:lpstr>
      <vt:lpstr>Ноябрь 2025</vt:lpstr>
      <vt:lpstr>Декабрь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2025-04-11T06:12:36Z</dcterms:modified>
</cp:coreProperties>
</file>