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063EAF1-1348-4A8E-ADDE-586D1A18C828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январь 2025" sheetId="9" r:id="rId1"/>
    <sheet name="февраль 2025" sheetId="10" r:id="rId2"/>
    <sheet name="март 2025" sheetId="11" r:id="rId3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1" l="1"/>
  <c r="C7" i="11"/>
  <c r="C8" i="11"/>
  <c r="C9" i="11"/>
  <c r="C10" i="11"/>
  <c r="C6" i="11"/>
  <c r="C4" i="11"/>
  <c r="C3" i="11"/>
  <c r="C5" i="10"/>
  <c r="C7" i="10"/>
  <c r="C8" i="10"/>
  <c r="C9" i="10"/>
  <c r="C10" i="10"/>
  <c r="C6" i="10"/>
  <c r="C4" i="10"/>
  <c r="C3" i="10"/>
  <c r="C5" i="9"/>
  <c r="C6" i="9"/>
  <c r="C7" i="9"/>
  <c r="C8" i="9"/>
  <c r="C9" i="9"/>
  <c r="C10" i="9"/>
  <c r="C4" i="9"/>
  <c r="C3" i="9"/>
</calcChain>
</file>

<file path=xl/sharedStrings.xml><?xml version="1.0" encoding="utf-8"?>
<sst xmlns="http://schemas.openxmlformats.org/spreadsheetml/2006/main" count="51" uniqueCount="17">
  <si>
    <t>Ц СВЦУРП m</t>
  </si>
  <si>
    <t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m, рублей/МВт</t>
  </si>
  <si>
    <t>N ОПТ ГП, m</t>
  </si>
  <si>
    <t>N нас_баланс, m</t>
  </si>
  <si>
    <t>N 3-6ЦК ГП, m</t>
  </si>
  <si>
    <t>λ урп, m</t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</si>
  <si>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 по формуле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</si>
  <si>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Интернет, МВт</t>
  </si>
  <si>
    <t>V э, 1-2ЦК, m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</si>
  <si>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МВт·ч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</si>
  <si>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Интернет, МВт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</si>
  <si>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</si>
  <si>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>Ц УРП, 1-2ЦК, m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</si>
  <si>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по формуле</t>
  </si>
  <si>
    <t>Плата за услуги по управлению изменением режима потребления электрической энергии для потребителей за</t>
  </si>
  <si>
    <t>Ц УРП, 3-6ЦК, m</t>
  </si>
  <si>
    <t>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категориямопределяется гарантирующим поставщиком по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</si>
</sst>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mmmm\ yyyy;@"/>
    <numFmt numFmtId="165" formatCode="0.00000000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84E3-2D55-47E5-B8FC-89B8D4E4C98C}">
  <dimension ref="A1:C10"/>
  <sheetViews>
    <sheetView zoomScaleNormal="100" workbookViewId="0">
      <selection activeCell="A17" sqref="A17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1">
        <v>45658</v>
      </c>
    </row>
    <row r="3" spans="1:3" ht="43.2" x14ac:dyDescent="0.3">
      <c r="A3" s="7" t="s">
        <v>13</v>
      </c>
      <c r="B3" s="6" t="s">
        <v>12</v>
      </c>
      <c r="C3" s="10">
        <f>C5*C6</f>
        <v>0.62916154040797034</v>
      </c>
    </row>
    <row r="4" spans="1:3" ht="43.2" x14ac:dyDescent="0.3">
      <c r="A4" s="7" t="s">
        <v>16</v>
      </c>
      <c r="B4" s="6" t="s">
        <v>15</v>
      </c>
      <c r="C4" s="6">
        <f>C5</f>
        <v>389.92</v>
      </c>
    </row>
    <row r="5" spans="1:3" ht="43.2" x14ac:dyDescent="0.3">
      <c r="A5" s="9" t="s">
        <v>1</v>
      </c>
      <c r="B5" s="8" t="s">
        <v>0</v>
      </c>
      <c r="C5" s="8">
        <f>389.92</f>
        <v>389.92</v>
      </c>
    </row>
    <row r="6" spans="1:3" ht="43.2" x14ac:dyDescent="0.3">
      <c r="A6" s="2" t="s">
        <v>6</v>
      </c>
      <c r="B6" s="4" t="s">
        <v>5</v>
      </c>
      <c r="C6" s="5">
        <f>(C7-C8-C9)/C10</f>
        <v>1.6135657068320946E-3</v>
      </c>
    </row>
    <row r="7" spans="1:3" ht="43.2" x14ac:dyDescent="0.3">
      <c r="A7" s="2" t="s">
        <v>10</v>
      </c>
      <c r="B7" s="3" t="s">
        <v>2</v>
      </c>
      <c r="C7" s="11">
        <f>23.1</f>
        <v>23.1</v>
      </c>
    </row>
    <row r="8" spans="1:3" ht="57.6" x14ac:dyDescent="0.3">
      <c r="A8" s="2" t="s">
        <v>11</v>
      </c>
      <c r="B8" s="3" t="s">
        <v>3</v>
      </c>
      <c r="C8" s="3">
        <f>9.5549</f>
        <v>9.5548999999999999</v>
      </c>
    </row>
    <row r="9" spans="1:3" ht="43.2" x14ac:dyDescent="0.3">
      <c r="A9" s="2" t="s">
        <v>7</v>
      </c>
      <c r="B9" s="3" t="s">
        <v>4</v>
      </c>
      <c r="C9" s="3">
        <f>2.679</f>
        <v>2.6789999999999998</v>
      </c>
    </row>
    <row r="10" spans="1:3" ht="43.2" x14ac:dyDescent="0.3">
      <c r="A10" s="2" t="s">
        <v>9</v>
      </c>
      <c r="B10" s="3" t="s">
        <v>8</v>
      </c>
      <c r="C10" s="3">
        <f>6734.216</f>
        <v>6734.2160000000003</v>
      </c>
    </row>
  </sheetData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0256C-1040-48D9-A8D9-DA86CEA0E5A3}">
  <dimension ref="A1:C10"/>
  <sheetViews>
    <sheetView zoomScaleNormal="100" workbookViewId="0">
      <selection activeCell="C3" sqref="C3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1">
        <v>45689</v>
      </c>
    </row>
    <row r="3" spans="1:3" ht="43.2" x14ac:dyDescent="0.3">
      <c r="A3" s="7" t="s">
        <v>13</v>
      </c>
      <c r="B3" s="6" t="s">
        <v>12</v>
      </c>
      <c r="C3" s="10">
        <f>C5*C6</f>
        <v>0.89419129697420541</v>
      </c>
    </row>
    <row r="4" spans="1:3" ht="43.2" x14ac:dyDescent="0.3">
      <c r="A4" s="7" t="s">
        <v>16</v>
      </c>
      <c r="B4" s="6" t="s">
        <v>15</v>
      </c>
      <c r="C4" s="6">
        <f>C5</f>
        <v>558.78</v>
      </c>
    </row>
    <row r="5" spans="1:3" ht="43.2" x14ac:dyDescent="0.3">
      <c r="A5" s="9" t="s">
        <v>1</v>
      </c>
      <c r="B5" s="8" t="s">
        <v>0</v>
      </c>
      <c r="C5" s="8">
        <f>558.78</f>
        <v>558.78</v>
      </c>
    </row>
    <row r="6" spans="1:3" ht="43.2" x14ac:dyDescent="0.3">
      <c r="A6" s="2" t="s">
        <v>6</v>
      </c>
      <c r="B6" s="4" t="s">
        <v>5</v>
      </c>
      <c r="C6" s="5">
        <f>(C7-C8-C9)/C10</f>
        <v>1.6002564461401723E-3</v>
      </c>
    </row>
    <row r="7" spans="1:3" ht="43.2" x14ac:dyDescent="0.3">
      <c r="A7" s="2" t="s">
        <v>10</v>
      </c>
      <c r="B7" s="3" t="s">
        <v>2</v>
      </c>
      <c r="C7" s="11">
        <f>23.839</f>
        <v>23.838999999999999</v>
      </c>
    </row>
    <row r="8" spans="1:3" ht="57.6" x14ac:dyDescent="0.3">
      <c r="A8" s="2" t="s">
        <v>11</v>
      </c>
      <c r="B8" s="3" t="s">
        <v>3</v>
      </c>
      <c r="C8" s="3">
        <f>10.5355</f>
        <v>10.535500000000001</v>
      </c>
    </row>
    <row r="9" spans="1:3" ht="43.2" x14ac:dyDescent="0.3">
      <c r="A9" s="2" t="s">
        <v>7</v>
      </c>
      <c r="B9" s="3" t="s">
        <v>4</v>
      </c>
      <c r="C9" s="3">
        <f>2.875</f>
        <v>2.875</v>
      </c>
    </row>
    <row r="10" spans="1:3" ht="43.2" x14ac:dyDescent="0.3">
      <c r="A10" s="2" t="s">
        <v>9</v>
      </c>
      <c r="B10" s="3" t="s">
        <v>8</v>
      </c>
      <c r="C10" s="3">
        <f>6516.768</f>
        <v>6516.768</v>
      </c>
    </row>
  </sheetData>
  <pageMargins left="0.7" right="0.7" top="0.75" bottom="0.75" header="0.3" footer="0.3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6E73-0B0E-4EB7-8F50-41570D21AF0E}">
  <dimension ref="A1:C10"/>
  <sheetViews>
    <sheetView tabSelected="1" zoomScaleNormal="100" workbookViewId="0">
      <selection activeCell="C5" sqref="C5"/>
    </sheetView>
  </sheetViews>
  <sheetFormatPr defaultRowHeight="14.4" x14ac:dyDescent="0.3"/>
  <cols>
    <col min="1" max="1" width="106.33203125" customWidth="1"/>
    <col min="2" max="2" width="19.88671875" customWidth="1"/>
    <col min="3" max="3" width="14.6640625" customWidth="1"/>
  </cols>
  <sheetData>
    <row r="1" spans="1:3" x14ac:dyDescent="0.3">
      <c r="A1" t="s">
        <v>14</v>
      </c>
      <c r="B1" s="1">
        <v>45717</v>
      </c>
    </row>
    <row r="3" spans="1:3" ht="43.2" x14ac:dyDescent="0.3">
      <c r="A3" s="7" t="s">
        <v>13</v>
      </c>
      <c r="B3" s="6" t="s">
        <v>12</v>
      </c>
      <c r="C3" s="10">
        <f>C5*C6</f>
        <v>0.70027785814259658</v>
      </c>
    </row>
    <row r="4" spans="1:3" ht="43.2" x14ac:dyDescent="0.3">
      <c r="A4" s="7" t="s">
        <v>16</v>
      </c>
      <c r="B4" s="6" t="s">
        <v>15</v>
      </c>
      <c r="C4" s="6">
        <f>C5</f>
        <v>540.26</v>
      </c>
    </row>
    <row r="5" spans="1:3" ht="43.2" x14ac:dyDescent="0.3">
      <c r="A5" s="9" t="s">
        <v>1</v>
      </c>
      <c r="B5" s="8" t="s">
        <v>0</v>
      </c>
      <c r="C5" s="8">
        <f>540.26</f>
        <v>540.26</v>
      </c>
    </row>
    <row r="6" spans="1:3" ht="43.2" x14ac:dyDescent="0.3">
      <c r="A6" s="2" t="s">
        <v>6</v>
      </c>
      <c r="B6" s="4" t="s">
        <v>5</v>
      </c>
      <c r="C6" s="5">
        <f>(C7-C8-C9)/C10</f>
        <v>1.2961867584914608E-3</v>
      </c>
    </row>
    <row r="7" spans="1:3" ht="43.2" x14ac:dyDescent="0.3">
      <c r="A7" s="2" t="s">
        <v>10</v>
      </c>
      <c r="B7" s="3" t="s">
        <v>2</v>
      </c>
      <c r="C7" s="11">
        <f>22.06</f>
        <v>22.06</v>
      </c>
    </row>
    <row r="8" spans="1:3" ht="57.6" x14ac:dyDescent="0.3">
      <c r="A8" s="2" t="s">
        <v>11</v>
      </c>
      <c r="B8" s="3" t="s">
        <v>3</v>
      </c>
      <c r="C8" s="3">
        <f>10.137</f>
        <v>10.137</v>
      </c>
    </row>
    <row r="9" spans="1:3" ht="43.2" x14ac:dyDescent="0.3">
      <c r="A9" s="2" t="s">
        <v>7</v>
      </c>
      <c r="B9" s="3" t="s">
        <v>4</v>
      </c>
      <c r="C9" s="3">
        <f>2.864</f>
        <v>2.8639999999999999</v>
      </c>
    </row>
    <row r="10" spans="1:3" ht="43.2" x14ac:dyDescent="0.3">
      <c r="A10" s="2" t="s">
        <v>9</v>
      </c>
      <c r="B10" s="3" t="s">
        <v>8</v>
      </c>
      <c r="C10" s="3">
        <f>6988.962</f>
        <v>6988.9620000000004</v>
      </c>
    </row>
  </sheetData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 2025</vt:lpstr>
      <vt:lpstr>февраль 2025</vt:lpstr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2025-04-11T06:15:11Z</dcterms:modified>
</cp:coreProperties>
</file>